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970" windowHeight="4890" tabRatio="957" activeTab="0"/>
  </bookViews>
  <sheets>
    <sheet name="物理ダメ" sheetId="1" r:id="rId1"/>
    <sheet name="レポート" sheetId="2" r:id="rId2"/>
    <sheet name="努力点あり" sheetId="3" r:id="rId3"/>
    <sheet name="使い方" sheetId="4" r:id="rId4"/>
  </sheets>
  <definedNames>
    <definedName name="MLV" localSheetId="2">'努力点あり'!$C$1:$D$40</definedName>
    <definedName name="MLV">#REF!</definedName>
  </definedNames>
  <calcPr fullCalcOnLoad="1"/>
</workbook>
</file>

<file path=xl/sharedStrings.xml><?xml version="1.0" encoding="utf-8"?>
<sst xmlns="http://schemas.openxmlformats.org/spreadsheetml/2006/main" count="795" uniqueCount="632">
  <si>
    <t>　・１回行動　SP = 素早さ * 2 + (乱数 mod (素早さ * 2)) + 1</t>
  </si>
  <si>
    <t>　・２回行動　SP = [素早さ * 1.5]　</t>
  </si>
  <si>
    <t>　　２回目の攻撃時のSPは　SP = [素早さ×1.5] - 3</t>
  </si>
  <si>
    <t>水龍23</t>
  </si>
  <si>
    <t>23*1.5=34</t>
  </si>
  <si>
    <t>素早さ</t>
  </si>
  <si>
    <t>*2</t>
  </si>
  <si>
    <t>rnd</t>
  </si>
  <si>
    <t>50％程度先制</t>
  </si>
  <si>
    <t>味方行動による補正を除けば先制確定</t>
  </si>
  <si>
    <t>8割型先制出来る</t>
  </si>
  <si>
    <t>敵味方の誰かが行動すると、その相手側のSPが+3される（ワンサイドに偏らないための対策？）。</t>
  </si>
  <si>
    <t>龍陣等の行動指定系の陣形だとSPが設定されるキャラ分しか補正が加わらない。</t>
  </si>
  <si>
    <t>水龍には、陣形による+補正があれば安定して先制出来る。</t>
  </si>
  <si>
    <t>乱数補正後SP</t>
  </si>
  <si>
    <t>現在のＨＰ</t>
  </si>
  <si>
    <t>技術点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</si>
  <si>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</si>
  <si>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</si>
  <si>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</si>
  <si>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</si>
  <si>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</si>
  <si>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</si>
  <si>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</si>
  <si>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</si>
  <si>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</si>
  <si>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</si>
  <si>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100～109</t>
  </si>
  <si>
    <t>110～119</t>
  </si>
  <si>
    <t>120～129</t>
  </si>
  <si>
    <t>130～139</t>
  </si>
  <si>
    <t>140～149</t>
  </si>
  <si>
    <t>150～159</t>
  </si>
  <si>
    <t>160～169</t>
  </si>
  <si>
    <t>170～179</t>
  </si>
  <si>
    <t>180～189</t>
  </si>
  <si>
    <t>190～199</t>
  </si>
  <si>
    <t>200～209</t>
  </si>
  <si>
    <t>210～219</t>
  </si>
  <si>
    <t>220～229</t>
  </si>
  <si>
    <t>230～239</t>
  </si>
  <si>
    <t>240～249</t>
  </si>
  <si>
    <t>250～259</t>
  </si>
  <si>
    <t>260～269</t>
  </si>
  <si>
    <t>270～279</t>
  </si>
  <si>
    <t>280～289</t>
  </si>
  <si>
    <t>290～299</t>
  </si>
  <si>
    <t>300～309</t>
  </si>
  <si>
    <t>310～319</t>
  </si>
  <si>
    <t>320～329</t>
  </si>
  <si>
    <t>330～339</t>
  </si>
  <si>
    <t>340～349</t>
  </si>
  <si>
    <t>350～359</t>
  </si>
  <si>
    <t>360～369</t>
  </si>
  <si>
    <t>370～379</t>
  </si>
  <si>
    <t>380～389</t>
  </si>
  <si>
    <t>390～399</t>
  </si>
  <si>
    <t>400～409</t>
  </si>
  <si>
    <t>410～419</t>
  </si>
  <si>
    <t>420～429</t>
  </si>
  <si>
    <t>430～439</t>
  </si>
  <si>
    <t>440～449</t>
  </si>
  <si>
    <t>450～459</t>
  </si>
  <si>
    <t>460～469</t>
  </si>
  <si>
    <t>470～479</t>
  </si>
  <si>
    <t>480～489</t>
  </si>
  <si>
    <t>490～499</t>
  </si>
  <si>
    <t>500～509</t>
  </si>
  <si>
    <t>510～519</t>
  </si>
  <si>
    <t>520～529</t>
  </si>
  <si>
    <t>530～539</t>
  </si>
  <si>
    <t>540～549</t>
  </si>
  <si>
    <t>550～559</t>
  </si>
  <si>
    <t>560～569</t>
  </si>
  <si>
    <t>570～579</t>
  </si>
  <si>
    <t>580～589</t>
  </si>
  <si>
    <t>590～599</t>
  </si>
  <si>
    <t>600～609</t>
  </si>
  <si>
    <t>610～619</t>
  </si>
  <si>
    <t>620～629</t>
  </si>
  <si>
    <t>630～639</t>
  </si>
  <si>
    <t>640～649</t>
  </si>
  <si>
    <t>650～659</t>
  </si>
  <si>
    <t>660～669</t>
  </si>
  <si>
    <t>670～679</t>
  </si>
  <si>
    <t>680～689</t>
  </si>
  <si>
    <t>690～699</t>
  </si>
  <si>
    <t>700～709</t>
  </si>
  <si>
    <t>710～719</t>
  </si>
  <si>
    <t>720～729</t>
  </si>
  <si>
    <t>730～739</t>
  </si>
  <si>
    <t>740～749</t>
  </si>
  <si>
    <t>750～759</t>
  </si>
  <si>
    <t>760～769</t>
  </si>
  <si>
    <t>770～779</t>
  </si>
  <si>
    <t>780～789</t>
  </si>
  <si>
    <t>790～799</t>
  </si>
  <si>
    <t>800～809</t>
  </si>
  <si>
    <t>810～819</t>
  </si>
  <si>
    <t>820～829</t>
  </si>
  <si>
    <t>830～839</t>
  </si>
  <si>
    <t>840～849</t>
  </si>
  <si>
    <t>850～859</t>
  </si>
  <si>
    <t>860～869</t>
  </si>
  <si>
    <t>870～879</t>
  </si>
  <si>
    <t>880～889</t>
  </si>
  <si>
    <t>890～899</t>
  </si>
  <si>
    <t>900～909</t>
  </si>
  <si>
    <t>910～919</t>
  </si>
  <si>
    <t>920～929</t>
  </si>
  <si>
    <t>930～939</t>
  </si>
  <si>
    <t>940～949</t>
  </si>
  <si>
    <t>950～959</t>
  </si>
  <si>
    <t>960～969</t>
  </si>
  <si>
    <t>970～979</t>
  </si>
  <si>
    <t>980～989</t>
  </si>
  <si>
    <t>990～998</t>
  </si>
  <si>
    <t>LV</t>
  </si>
  <si>
    <t>MLV</t>
  </si>
  <si>
    <t>亡霊兵士</t>
  </si>
  <si>
    <t>スプリガン</t>
  </si>
  <si>
    <t>水龍</t>
  </si>
  <si>
    <t>魔道士</t>
  </si>
  <si>
    <t>　総戦闘回数｜出現率</t>
  </si>
  <si>
    <t>　29回 -----｜[ 0/255]【 0.0%】</t>
  </si>
  <si>
    <t>　30回 -----｜[10/255]【 3.9%】</t>
  </si>
  <si>
    <t>　31回 -----｜[15/255]【 5.9%】</t>
  </si>
  <si>
    <t>　32回 -----｜[33/255]【12.9%】</t>
  </si>
  <si>
    <t>　33回 -----｜[27/255]【10.6%】</t>
  </si>
  <si>
    <t>　34回 -----｜[29/255]【11.4%】</t>
  </si>
  <si>
    <t>　35回 -----｜[30/255]【11.8%】</t>
  </si>
  <si>
    <t>　36回 -----｜[30/255]【11.8%】</t>
  </si>
  <si>
    <t>　37回 -----｜[29/255]【11.4%】</t>
  </si>
  <si>
    <t>　38回 -----｜[29/255]【11.4%】</t>
  </si>
  <si>
    <t>　39回 -----｜[34/255]【13.3%】</t>
  </si>
  <si>
    <t>　40回 -----｜[26/255]【10.2%】</t>
  </si>
  <si>
    <t>　41回 -----｜[26/255]【10.2%】</t>
  </si>
  <si>
    <t>　42回 -----｜[17/255]【 6.7%】</t>
  </si>
  <si>
    <t>　43回 -----｜[18/255]【 7.1%】</t>
  </si>
  <si>
    <t>　44回 -----｜[17/255]【 6.7%】</t>
  </si>
  <si>
    <t>　45回 -----｜[17/255]【 6.7%】</t>
  </si>
  <si>
    <t>　46回 -----｜[12/255]【 4.7%】</t>
  </si>
  <si>
    <t>　47回 -----｜[ 4/255]【 1.6%】</t>
  </si>
  <si>
    <t>　48回 -----｜[ 4/255]【 1.6%】</t>
  </si>
  <si>
    <t>　49回 -----｜[ 0/255]【 0.0%】</t>
  </si>
  <si>
    <t>ナイトヘッド</t>
  </si>
  <si>
    <t>カエル研究室</t>
  </si>
  <si>
    <t>遠藤氏の解析データ</t>
  </si>
  <si>
    <t>参考サイト</t>
  </si>
  <si>
    <t>アバロン宮殿</t>
  </si>
  <si>
    <t>ロマサガ2wiki</t>
  </si>
  <si>
    <t>外道王の部屋</t>
  </si>
  <si>
    <t>私的表アーカイブ</t>
  </si>
  <si>
    <t>帰ろうか、アバロンへ　アーカイブ</t>
  </si>
  <si>
    <t>Ractose （の転載。私が管理）</t>
  </si>
  <si>
    <t>敵名</t>
  </si>
  <si>
    <t>技術点</t>
  </si>
  <si>
    <t>斬</t>
  </si>
  <si>
    <t>殴</t>
  </si>
  <si>
    <t>突</t>
  </si>
  <si>
    <t>射</t>
  </si>
  <si>
    <t>体</t>
  </si>
  <si>
    <t>火</t>
  </si>
  <si>
    <t>水</t>
  </si>
  <si>
    <t>風</t>
  </si>
  <si>
    <t>地</t>
  </si>
  <si>
    <t>天</t>
  </si>
  <si>
    <t>冥</t>
  </si>
  <si>
    <t>ウオッチマン</t>
  </si>
  <si>
    <t>ゴブリン</t>
  </si>
  <si>
    <t>クジンシー1/2</t>
  </si>
  <si>
    <t>クジンシー1</t>
  </si>
  <si>
    <t>運河要塞</t>
  </si>
  <si>
    <t>サンドバイター</t>
  </si>
  <si>
    <t>ゼラチナスマター</t>
  </si>
  <si>
    <t>モンスターボス(クロウラー)</t>
  </si>
  <si>
    <t>使用技術</t>
  </si>
  <si>
    <t>Next</t>
  </si>
  <si>
    <t>Lv</t>
  </si>
  <si>
    <t>ザ・ドラゴン</t>
  </si>
  <si>
    <t>・使い方</t>
  </si>
  <si>
    <t>　1.敵名の箇所に戦う相手、技術点に敵の技術点を記入。</t>
  </si>
  <si>
    <t>　2.戦闘中に使う技術にD～Nの列に○を記入(プルボタンにしてます)</t>
  </si>
  <si>
    <t>これで後は自動でNext技術点とレベルの推移を計算してくれます。</t>
  </si>
  <si>
    <t>キング</t>
  </si>
  <si>
    <t>宝石鉱山(リザード4)</t>
  </si>
  <si>
    <t>南のダンジョン(リザード4)</t>
  </si>
  <si>
    <t>テレルテバの塔(ヘルハウンド)</t>
  </si>
  <si>
    <t>エイルネップ獣人</t>
  </si>
  <si>
    <t>ラッフルツリー</t>
  </si>
  <si>
    <t>ロックブーケ</t>
  </si>
  <si>
    <t>守護者</t>
  </si>
  <si>
    <t>ノエル</t>
  </si>
  <si>
    <t>ボクオーン</t>
  </si>
  <si>
    <t>ダンターグ</t>
  </si>
  <si>
    <t>地上戦艦人間系</t>
  </si>
  <si>
    <t>スービエ</t>
  </si>
  <si>
    <t>クジンシー２</t>
  </si>
  <si>
    <t>クジンシー前座(骨)</t>
  </si>
  <si>
    <t>クジンシー前座(屍)</t>
  </si>
  <si>
    <t>クジンシー前座(霊)</t>
  </si>
  <si>
    <t>ワグナス後期型</t>
  </si>
  <si>
    <t>七英雄</t>
  </si>
  <si>
    <t>バイキング</t>
  </si>
  <si>
    <t>東のダンジョン(害蛇4)</t>
  </si>
  <si>
    <t>計算式が崩れるので、Lv,技術点の箇所で行の挿入や入れ替えを行わないでください</t>
  </si>
  <si>
    <t>・「努力点あり」のシートが努力点対応型です。</t>
  </si>
  <si>
    <t>○の代わりに数値を入力すると努力点を加味した数値になります。</t>
  </si>
  <si>
    <t>○恐怖で書き立てた妄想レポート</t>
  </si>
  <si>
    <t>・概要</t>
  </si>
  <si>
    <t>QTを使って安定して勝つ。</t>
  </si>
  <si>
    <t>所要MLVが26であり、そのまま使おうとすると覚え直しても術Lvが19になってしまう。</t>
  </si>
  <si>
    <t>・育成</t>
  </si>
  <si>
    <t>低戦闘のまま進め玉座に座れば大氷原出現まで進める。途中までは生贄キャラを1人用意し、ボス戦で取得する技術点を押し付ける。</t>
  </si>
  <si>
    <t>メンバーが揃ったら退却連打。霊系でフィアが出るまで総戦闘回数を増やす。</t>
  </si>
  <si>
    <t>フィアは術Lv39でデッドリードライブを使うので、これで体力が0になりHP上昇を防げる。</t>
  </si>
  <si>
    <t>味方行動+フィアドライブ+幻体戦士法で能力固定→フィアドライブ+体力0幻体が次元断でとどめの再現を作りひたすら繰り返す。</t>
  </si>
  <si>
    <t>敵を混乱させて自滅、グラスラ後石化して被弾で止めも可。</t>
  </si>
  <si>
    <t>アマスト</t>
  </si>
  <si>
    <t>連也</t>
  </si>
  <si>
    <t>タウラス</t>
  </si>
  <si>
    <t>スカイア</t>
  </si>
  <si>
    <t>ナウシトエ</t>
  </si>
  <si>
    <t>孔明</t>
  </si>
  <si>
    <t>陣形：</t>
  </si>
  <si>
    <t>天冥</t>
  </si>
  <si>
    <t>火水</t>
  </si>
  <si>
    <t>地風</t>
  </si>
  <si>
    <t>弓</t>
  </si>
  <si>
    <t>メイン</t>
  </si>
  <si>
    <t>星天弓</t>
  </si>
  <si>
    <t>クロクレ・力帯</t>
  </si>
  <si>
    <t>力</t>
  </si>
  <si>
    <t>素早さ</t>
  </si>
  <si>
    <t>効果値</t>
  </si>
  <si>
    <t>技威力</t>
  </si>
  <si>
    <t>レベル</t>
  </si>
  <si>
    <t>武器攻撃</t>
  </si>
  <si>
    <t>威力</t>
  </si>
  <si>
    <t>攻撃力</t>
  </si>
  <si>
    <t>腕力</t>
  </si>
  <si>
    <t>防御力</t>
  </si>
  <si>
    <t>千手観音</t>
  </si>
  <si>
    <t>8300には</t>
  </si>
  <si>
    <t>防御なし</t>
  </si>
  <si>
    <t>防御あり</t>
  </si>
  <si>
    <t>-1するの間違ってる?</t>
  </si>
  <si>
    <t>修正案</t>
  </si>
  <si>
    <t>防御力を見て</t>
  </si>
  <si>
    <t>～</t>
  </si>
  <si>
    <t>2段攻撃だと</t>
  </si>
  <si>
    <t>～</t>
  </si>
  <si>
    <t>対象の殴防御</t>
  </si>
  <si>
    <t>レベル</t>
  </si>
  <si>
    <t>体術の効果値</t>
  </si>
  <si>
    <t>ヴォーパルソード</t>
  </si>
  <si>
    <t>ロンギヌス</t>
  </si>
  <si>
    <t>総戦闘回数</t>
  </si>
  <si>
    <t>基本値</t>
  </si>
  <si>
    <t>成長値</t>
  </si>
  <si>
    <t>1～7</t>
  </si>
  <si>
    <t>8～15</t>
  </si>
  <si>
    <t>16～23</t>
  </si>
  <si>
    <t>24～31</t>
  </si>
  <si>
    <t>32～39</t>
  </si>
  <si>
    <t>40～47</t>
  </si>
  <si>
    <t>48～55</t>
  </si>
  <si>
    <t>56～63</t>
  </si>
  <si>
    <t>65～71</t>
  </si>
  <si>
    <t>72～79</t>
  </si>
  <si>
    <t>80～87</t>
  </si>
  <si>
    <t>88～95</t>
  </si>
  <si>
    <t>96～103</t>
  </si>
  <si>
    <t>104～111</t>
  </si>
  <si>
    <t>112～119</t>
  </si>
  <si>
    <t>120～127</t>
  </si>
  <si>
    <t>129～135</t>
  </si>
  <si>
    <t>136～143</t>
  </si>
  <si>
    <t>144～151</t>
  </si>
  <si>
    <t>152～159</t>
  </si>
  <si>
    <t>160～167</t>
  </si>
  <si>
    <t>168～175</t>
  </si>
  <si>
    <t>176～183</t>
  </si>
  <si>
    <t>184～191</t>
  </si>
  <si>
    <t>193～199</t>
  </si>
  <si>
    <t>200～207</t>
  </si>
  <si>
    <t>208～215</t>
  </si>
  <si>
    <t>216～223</t>
  </si>
  <si>
    <t>224～231</t>
  </si>
  <si>
    <t>232～239</t>
  </si>
  <si>
    <t>240～247</t>
  </si>
  <si>
    <t>248～255</t>
  </si>
  <si>
    <t>257～263</t>
  </si>
  <si>
    <t>264～271</t>
  </si>
  <si>
    <t>272～279</t>
  </si>
  <si>
    <t>280～287</t>
  </si>
  <si>
    <t>288～295</t>
  </si>
  <si>
    <t>296～303</t>
  </si>
  <si>
    <t>304～311</t>
  </si>
  <si>
    <t>312～319</t>
  </si>
  <si>
    <t>321～327</t>
  </si>
  <si>
    <t>328～335</t>
  </si>
  <si>
    <t>336～243</t>
  </si>
  <si>
    <t>344～351</t>
  </si>
  <si>
    <t>352～359</t>
  </si>
  <si>
    <t>360～367</t>
  </si>
  <si>
    <t>368～375</t>
  </si>
  <si>
    <t>376～383</t>
  </si>
  <si>
    <t>385～391</t>
  </si>
  <si>
    <t>392～399</t>
  </si>
  <si>
    <t>400～407</t>
  </si>
  <si>
    <t>408～415</t>
  </si>
  <si>
    <t>416～423</t>
  </si>
  <si>
    <t>424～431</t>
  </si>
  <si>
    <t>432～439</t>
  </si>
  <si>
    <t>440～447</t>
  </si>
  <si>
    <t>449～455</t>
  </si>
  <si>
    <t>456～463</t>
  </si>
  <si>
    <t>464～471</t>
  </si>
  <si>
    <t>472～479</t>
  </si>
  <si>
    <t>480～487</t>
  </si>
  <si>
    <t>488～495</t>
  </si>
  <si>
    <t>496～503</t>
  </si>
  <si>
    <t>504～511</t>
  </si>
  <si>
    <t>513～519</t>
  </si>
  <si>
    <t>520～527</t>
  </si>
  <si>
    <t>528～535</t>
  </si>
  <si>
    <t>536～543</t>
  </si>
  <si>
    <t>544～551</t>
  </si>
  <si>
    <t>552～559</t>
  </si>
  <si>
    <t>560～567</t>
  </si>
  <si>
    <t>568～575</t>
  </si>
  <si>
    <t>577～583</t>
  </si>
  <si>
    <t>584～591</t>
  </si>
  <si>
    <t>592～599</t>
  </si>
  <si>
    <t>600～607</t>
  </si>
  <si>
    <t>608～615</t>
  </si>
  <si>
    <t>616～623</t>
  </si>
  <si>
    <t>624～631</t>
  </si>
  <si>
    <t>632～639</t>
  </si>
  <si>
    <t>640～647</t>
  </si>
  <si>
    <t>648～655</t>
  </si>
  <si>
    <t>656～663</t>
  </si>
  <si>
    <t>664～671</t>
  </si>
  <si>
    <t>672～679</t>
  </si>
  <si>
    <t>680～687</t>
  </si>
  <si>
    <t>688～695</t>
  </si>
  <si>
    <t>696～703</t>
  </si>
  <si>
    <t>704～711</t>
  </si>
  <si>
    <t>712～719</t>
  </si>
  <si>
    <t>720～727</t>
  </si>
  <si>
    <t>728～735</t>
  </si>
  <si>
    <t>736～743</t>
  </si>
  <si>
    <t>744～751</t>
  </si>
  <si>
    <t>752～759</t>
  </si>
  <si>
    <t>760～767</t>
  </si>
  <si>
    <t>768～775</t>
  </si>
  <si>
    <t>776～783</t>
  </si>
  <si>
    <t>784～791</t>
  </si>
  <si>
    <t>792～799</t>
  </si>
  <si>
    <t>800～807</t>
  </si>
  <si>
    <t>808～815</t>
  </si>
  <si>
    <t>816～823</t>
  </si>
  <si>
    <t>824～831</t>
  </si>
  <si>
    <t>832～832</t>
  </si>
  <si>
    <t>840～847</t>
  </si>
  <si>
    <t>848～855</t>
  </si>
  <si>
    <t>856～863</t>
  </si>
  <si>
    <t>864～871</t>
  </si>
  <si>
    <t>872～879</t>
  </si>
  <si>
    <t>880～887</t>
  </si>
  <si>
    <t>888～895</t>
  </si>
  <si>
    <t>896～903</t>
  </si>
  <si>
    <t>904～911</t>
  </si>
  <si>
    <t>912～919</t>
  </si>
  <si>
    <t>920～927</t>
  </si>
  <si>
    <t>928～935</t>
  </si>
  <si>
    <t>936～943</t>
  </si>
  <si>
    <t>944～951</t>
  </si>
  <si>
    <t>952～959</t>
  </si>
  <si>
    <t>960～967</t>
  </si>
  <si>
    <t>968～975</t>
  </si>
  <si>
    <t>976～983</t>
  </si>
  <si>
    <t>984～991</t>
  </si>
  <si>
    <t>992～999</t>
  </si>
  <si>
    <t>1000～1007</t>
  </si>
  <si>
    <t>1008～1015</t>
  </si>
  <si>
    <t>1016～1023</t>
  </si>
  <si>
    <t>1024～1031</t>
  </si>
  <si>
    <t>1032～1039</t>
  </si>
  <si>
    <t>1040～1047</t>
  </si>
  <si>
    <t>1048～1055</t>
  </si>
  <si>
    <t>1056～1063</t>
  </si>
  <si>
    <t>1064～1071</t>
  </si>
  <si>
    <t>1072～1079</t>
  </si>
  <si>
    <t>1080～1087</t>
  </si>
  <si>
    <t>1088～1095</t>
  </si>
  <si>
    <t>1096～1103</t>
  </si>
  <si>
    <t>1104～1111</t>
  </si>
  <si>
    <t>1112～1119</t>
  </si>
  <si>
    <t>1120～1127</t>
  </si>
  <si>
    <t>1128～1135</t>
  </si>
  <si>
    <t>1136～1143</t>
  </si>
  <si>
    <t>1144～1151</t>
  </si>
  <si>
    <t>1152～1159</t>
  </si>
  <si>
    <t>1160～1167</t>
  </si>
  <si>
    <t>1168～1175</t>
  </si>
  <si>
    <t>1176～1183</t>
  </si>
  <si>
    <t>1184～1191</t>
  </si>
  <si>
    <t>1192～1199</t>
  </si>
  <si>
    <t>1200～1207</t>
  </si>
  <si>
    <t>1208～1215</t>
  </si>
  <si>
    <t>1216～1223</t>
  </si>
  <si>
    <t>1224～1231</t>
  </si>
  <si>
    <t>1232～1239</t>
  </si>
  <si>
    <t>1240～1247</t>
  </si>
  <si>
    <t>1248～1255</t>
  </si>
  <si>
    <t>1256～1263</t>
  </si>
  <si>
    <t>1264～1271</t>
  </si>
  <si>
    <t>1272～1279</t>
  </si>
  <si>
    <t>1280～1287</t>
  </si>
  <si>
    <t>1288～1295</t>
  </si>
  <si>
    <t>1296～1203</t>
  </si>
  <si>
    <t>1304～1311</t>
  </si>
  <si>
    <t>1312～1319</t>
  </si>
  <si>
    <t>1320～1327</t>
  </si>
  <si>
    <t>1328～1335</t>
  </si>
  <si>
    <t>1336～1343</t>
  </si>
  <si>
    <t>1344～1351</t>
  </si>
  <si>
    <t>1352～1359</t>
  </si>
  <si>
    <t>1360～1367</t>
  </si>
  <si>
    <t>1368～1375</t>
  </si>
  <si>
    <t>1376～1383</t>
  </si>
  <si>
    <t>1384～1391</t>
  </si>
  <si>
    <t>1392～1399</t>
  </si>
  <si>
    <t>1400～1407</t>
  </si>
  <si>
    <t>1408～1415</t>
  </si>
  <si>
    <t>1416～1423</t>
  </si>
  <si>
    <t>1424～1431</t>
  </si>
  <si>
    <t>1432～1439</t>
  </si>
  <si>
    <t>1440～1447</t>
  </si>
  <si>
    <t>1448～1455</t>
  </si>
  <si>
    <t>1456～1463</t>
  </si>
  <si>
    <t>1464～1471</t>
  </si>
  <si>
    <t>1472～1479</t>
  </si>
  <si>
    <t>1480～1487</t>
  </si>
  <si>
    <t>1488～1495</t>
  </si>
  <si>
    <t>1496～1403</t>
  </si>
  <si>
    <t>1504～1411</t>
  </si>
  <si>
    <t>1512～1419</t>
  </si>
  <si>
    <t>1520～1427</t>
  </si>
  <si>
    <t>1528～1435</t>
  </si>
  <si>
    <t>1536～1543</t>
  </si>
  <si>
    <t>1544～1551</t>
  </si>
  <si>
    <t>1552～1559</t>
  </si>
  <si>
    <t>1560～1567</t>
  </si>
  <si>
    <t>1568～1575</t>
  </si>
  <si>
    <t>1576～1583</t>
  </si>
  <si>
    <t>1584～1591</t>
  </si>
  <si>
    <t>1592～1599</t>
  </si>
  <si>
    <t>1600～1607</t>
  </si>
  <si>
    <t>1608～1615</t>
  </si>
  <si>
    <t>1616～1623</t>
  </si>
  <si>
    <t>1624～1631</t>
  </si>
  <si>
    <t>1632～1639</t>
  </si>
  <si>
    <t>1640～1647</t>
  </si>
  <si>
    <t>1648～1655</t>
  </si>
  <si>
    <t>1656～1663</t>
  </si>
  <si>
    <t>1664～1671</t>
  </si>
  <si>
    <t>1672～1679</t>
  </si>
  <si>
    <t>1680～1687</t>
  </si>
  <si>
    <t>1688～65535</t>
  </si>
  <si>
    <t>海の主</t>
  </si>
  <si>
    <t>ワグナス</t>
  </si>
  <si>
    <t>陣形、習得術</t>
  </si>
  <si>
    <t>必要になる術</t>
  </si>
  <si>
    <r>
      <rPr>
        <b/>
        <sz val="11"/>
        <color indexed="8"/>
        <rFont val="ＭＳ Ｐゴシック"/>
        <family val="3"/>
      </rPr>
      <t>太字</t>
    </r>
    <r>
      <rPr>
        <sz val="11"/>
        <color theme="1"/>
        <rFont val="Calibri"/>
        <family val="3"/>
      </rPr>
      <t>が加入時にLv1にしてそのまま育成しない術</t>
    </r>
  </si>
  <si>
    <t>(天)</t>
  </si>
  <si>
    <t>※混乱させて毒術自滅狙いなら不要</t>
  </si>
  <si>
    <t>通常Verなら天術で勝手に地相解除する</t>
  </si>
  <si>
    <t>セルバが無いと対応しきれない</t>
  </si>
  <si>
    <t>クジンシー2（ラスダン）</t>
  </si>
  <si>
    <t>天×2</t>
  </si>
  <si>
    <t>剣</t>
  </si>
  <si>
    <t>大剣</t>
  </si>
  <si>
    <t>斧</t>
  </si>
  <si>
    <t>棍棒</t>
  </si>
  <si>
    <t>槍</t>
  </si>
  <si>
    <t>小剣</t>
  </si>
  <si>
    <t>体術</t>
  </si>
  <si>
    <t>術</t>
  </si>
  <si>
    <t>腕力</t>
  </si>
  <si>
    <t>器用さ</t>
  </si>
  <si>
    <t>魔力</t>
  </si>
  <si>
    <t>冥力</t>
  </si>
  <si>
    <t>体力</t>
  </si>
  <si>
    <t>LP</t>
  </si>
  <si>
    <t>トパーズ</t>
  </si>
  <si>
    <t>ルビー</t>
  </si>
  <si>
    <t>必要になる閃き</t>
  </si>
  <si>
    <t>線斬り</t>
  </si>
  <si>
    <t>連也でもOK</t>
  </si>
  <si>
    <t>ダブルヒット</t>
  </si>
  <si>
    <t>亀甲羅割りへの派生元</t>
  </si>
  <si>
    <t>亀甲羅割り</t>
  </si>
  <si>
    <t>スイッチャー謀殺と連動させる</t>
  </si>
  <si>
    <t>エイミング</t>
  </si>
  <si>
    <t>行動順調整用</t>
  </si>
  <si>
    <t>カウンター</t>
  </si>
  <si>
    <t>集気法</t>
  </si>
  <si>
    <t>マシンガンジャブ</t>
  </si>
  <si>
    <t>努力点稼ぎ、回避+攻撃用</t>
  </si>
  <si>
    <t>回復用</t>
  </si>
  <si>
    <t>勝てるなら不要</t>
  </si>
  <si>
    <t>足払い</t>
  </si>
  <si>
    <t>影縫い</t>
  </si>
  <si>
    <t>ラストバトル時に邪魔。閃くのは後回しでも問題ない</t>
  </si>
  <si>
    <t>最終加入はLPが低い孔明にすべき。と言うかLPの高い公瑾を使うべき。</t>
  </si>
  <si>
    <t>突射はテオドラ即位後は鍛えても問題なし。斬は連也即位までは1以上上げない。殴はナウシトエ加入まで2以上上げない。</t>
  </si>
  <si>
    <t>弓/前半補助</t>
  </si>
  <si>
    <t>空圧波</t>
  </si>
  <si>
    <t>割合攻撃用</t>
  </si>
  <si>
    <t>弓用に器用さ25のナウシトエと考えたが、射手のスカイアに弓使わせた方が閃きで稼げそう。</t>
  </si>
  <si>
    <t>Lv0だと能力値の影響が極めて少ない。攻撃力の依存が大きい。</t>
  </si>
  <si>
    <t>冥(強)解除に2回必要。但しこの戦闘で技術点は入らない。</t>
  </si>
  <si>
    <t>戦闘終了後最大JPが再計算されるので、JPを出来る限り消費したくない。</t>
  </si>
  <si>
    <t>使うのは当然体力10のキャラ。理論最小戦闘回数+15程度を見込み、HPは110(最終加入の1人は123)を想定。</t>
  </si>
  <si>
    <t>役割</t>
  </si>
  <si>
    <t>最後までスイッチ用の術(火風天)のMLvは8以下を維持。</t>
  </si>
  <si>
    <t>最終メンバーのレベルが上がらないように、再現を駆使して体技能のみを上げて戦う。</t>
  </si>
  <si>
    <t>回復地相解除</t>
  </si>
  <si>
    <t>・ラストバトル</t>
  </si>
  <si>
    <t>隠れが遅れても影と金剛盾があるので、まず気絶しないはず。攻撃は影付きで現れる分の加撃もあるので何とかなるはず。</t>
  </si>
  <si>
    <t>スービエ出現後はゾンビ戦法で連也が気絶しながら攻撃。状況に応じて素早さが高いキャラで回復。待機するキャラはエイミングの欄で防御。</t>
  </si>
  <si>
    <t>極力次の英雄が現れる時は攻撃→隠れになるようにする(被弾対策)。全体攻撃はボクオーンの動くなのみ。</t>
  </si>
  <si>
    <t>後は連也線切り+残りが順にQTを放って特攻。残っていればスプラッシャーをFS。</t>
  </si>
  <si>
    <t>テンプテーション</t>
  </si>
  <si>
    <t>魔石の指輪</t>
  </si>
  <si>
    <t>ゴーストライト</t>
  </si>
  <si>
    <t>ダークスフィア</t>
  </si>
  <si>
    <t>ウインドカッター</t>
  </si>
  <si>
    <t>キャンディリング</t>
  </si>
  <si>
    <t>体力吸収</t>
  </si>
  <si>
    <t>触手弱/強</t>
  </si>
  <si>
    <t>金剛盾(確率)/隠れ</t>
  </si>
  <si>
    <t>電撃</t>
  </si>
  <si>
    <t>雷防66で最大でも160なので、防御効果があれば耐えられる。</t>
  </si>
  <si>
    <t>サイクロンスクイーズ</t>
  </si>
  <si>
    <t>状防82でなんとか</t>
  </si>
  <si>
    <t>カマイタチ</t>
  </si>
  <si>
    <t>ノエル出現後以降は連也がエアスク+金剛盾+シャドサを維持しつつ、スカイアに霧隠れを使わせてヒットアンドアウェイ。</t>
  </si>
  <si>
    <t>影/ミサイルガード</t>
  </si>
  <si>
    <t>つむじ風</t>
  </si>
  <si>
    <t>影/ミサイルガード/見切り</t>
  </si>
  <si>
    <t>音速剣</t>
  </si>
  <si>
    <t>流し斬り</t>
  </si>
  <si>
    <t>稲妻斬り</t>
  </si>
  <si>
    <t>影/金剛盾(確率)</t>
  </si>
  <si>
    <t>・各攻撃への対策</t>
  </si>
  <si>
    <t>金剛盾(100%)</t>
  </si>
  <si>
    <t>影/金剛盾(確率)/見切り 素早さ+状防が98を超えるので腕力低下は発動しない。</t>
  </si>
  <si>
    <t>影+陣形補正の線斬りで7000、FSで4000、仲間の影付き攻撃で300程度は行くので、10T程度で決着が付くはず。</t>
  </si>
  <si>
    <t>連也以外が隠れ、ミサイルガード+連也に金剛盾。最初に亀甲羅割り。ロックブーケはこれで完封(のはず)。</t>
  </si>
  <si>
    <t>スコア</t>
  </si>
  <si>
    <t>HP</t>
  </si>
  <si>
    <t>技</t>
  </si>
  <si>
    <t>術</t>
  </si>
  <si>
    <t>小計</t>
  </si>
  <si>
    <t>斬25、突2、射1　※初期で斬5･突2、テオドラが突射+1</t>
  </si>
  <si>
    <t>一発勝利すれば</t>
  </si>
  <si>
    <t>WP78</t>
  </si>
  <si>
    <t>QT/金剛盾</t>
  </si>
  <si>
    <t>火力によっては地相回復をごり押しで突破もあり？</t>
  </si>
  <si>
    <t>生贄のキャラを謀殺する時に、亀甲羅割りを閃かせる(生贄は閃きを斧槍・斧・棍棒のいずれか。マゼラン・フィッシャーかサイゴ族が狙い目)</t>
  </si>
  <si>
    <t>その対策として、水Lv1のキャラを用意し一切レベルを上げずに他のキャラで水MLvを上げてLv1のままQTを習得する。</t>
  </si>
  <si>
    <t>生命力回復は魔女の祠で15個、ノーマッドの薬草爺さんから5個、年代ジャンプで5個の計25個程度は確保出来る。</t>
  </si>
  <si>
    <t>ラストバトル直前でJP回復アイテムを使うと最大値に戻されるので使用は厳禁。</t>
  </si>
  <si>
    <t>二本射ち</t>
  </si>
  <si>
    <t>ラストバトル時に邪魔(多段攻撃でミスの危険あり)。閃くのは後回しでも問題ない</t>
  </si>
  <si>
    <t>高速回復</t>
  </si>
  <si>
    <t>竜鱗の剣</t>
  </si>
  <si>
    <t>宵闇･飴輪･魔石の指輪</t>
  </si>
  <si>
    <t>ラビットイヤー</t>
  </si>
  <si>
    <t>宵闇・クリスナイフ</t>
  </si>
  <si>
    <t>虹の水環</t>
  </si>
  <si>
    <t>ソーモンの指輪・ニーベル</t>
  </si>
  <si>
    <t>つむじ風見切り</t>
  </si>
  <si>
    <t>ノエルへの保険に。見切りは当然終盤になる。</t>
  </si>
  <si>
    <t>武器Lv/種類</t>
  </si>
  <si>
    <t>6人目撃破寸前まで進めたらタウラス以外がシャドサした後、全員素振り+ナウシトエQTで総攻撃開始。</t>
  </si>
  <si>
    <t>・フィアのお供</t>
  </si>
  <si>
    <t>フィア×2</t>
  </si>
  <si>
    <t>ワイバーン</t>
  </si>
  <si>
    <t>獄竜</t>
  </si>
  <si>
    <t>アルラウネ</t>
  </si>
  <si>
    <t>パトス</t>
  </si>
  <si>
    <t>ソロウ</t>
  </si>
  <si>
    <t>ジン</t>
  </si>
  <si>
    <t>ホラーが無効化される種族：昆虫、水棲、植物、悪魔、竜、巨人、風の精霊、土の精霊、アンデッド</t>
  </si>
  <si>
    <t>ゴルゴン</t>
  </si>
  <si>
    <t>遺跡系</t>
  </si>
  <si>
    <t>ゴーメンガスト</t>
  </si>
  <si>
    <t>エレキテル</t>
  </si>
  <si>
    <t>リザードロード</t>
  </si>
  <si>
    <t>ラットラー</t>
  </si>
  <si>
    <t>タームソルジャー</t>
  </si>
  <si>
    <t>百獣王</t>
  </si>
  <si>
    <t>シャークピード</t>
  </si>
  <si>
    <t>子どもと子ムー、沈んだ塔</t>
  </si>
  <si>
    <t>ラスダン</t>
  </si>
  <si>
    <t>スカルロード</t>
  </si>
  <si>
    <t>アドバード</t>
  </si>
  <si>
    <t>ナイトヘッド</t>
  </si>
  <si>
    <t>公瑾</t>
  </si>
  <si>
    <t>フィア+リザロ/2</t>
  </si>
  <si>
    <t>フィア+リザードロード</t>
  </si>
  <si>
    <t>フィア+リザロ/3</t>
  </si>
  <si>
    <t>8～25まで</t>
  </si>
  <si>
    <t>5～25まで</t>
  </si>
  <si>
    <t>マッドバイター</t>
  </si>
  <si>
    <t>黒龍対策</t>
  </si>
  <si>
    <t>ファイナルレター</t>
  </si>
  <si>
    <t>バウム狩りをする場合</t>
  </si>
  <si>
    <t>テラーボイス・催眠見切りetc</t>
  </si>
  <si>
    <t>稼ぎでフィア対策</t>
  </si>
  <si>
    <t>影/防御効果があれば確実</t>
  </si>
  <si>
    <t>QT中は多段攻撃以外は必中なので、どんなに弱くてもミスはない(但しターン内に直前のキャラが使用した時)。</t>
  </si>
  <si>
    <t>重量</t>
  </si>
  <si>
    <t>地震技</t>
  </si>
  <si>
    <t xml:space="preserve">威力 × 3 × 効果値 + 武器攻撃力 × 威力 + 重量 × 4) + 武器重量ボーナス </t>
  </si>
  <si>
    <t>重量ボーナス</t>
  </si>
  <si>
    <t>MAX(腕力 - (重量 × 2 + 1), 0) × 重量 × 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</si>
</sst>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1"/>
      <color theme="1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43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Continuous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Continuous" vertical="center"/>
    </xf>
    <xf numFmtId="0" fontId="0" fillId="35" borderId="0" xfId="0" applyFill="1" applyAlignment="1">
      <alignment vertical="center"/>
    </xf>
    <xf numFmtId="0" fontId="0" fillId="35" borderId="0" xfId="0" applyFill="1" applyAlignment="1">
      <alignment horizontal="centerContinuous" vertical="center"/>
    </xf>
    <xf numFmtId="0" fontId="0" fillId="36" borderId="0" xfId="0" applyFill="1" applyAlignment="1">
      <alignment vertical="center"/>
    </xf>
    <xf numFmtId="0" fontId="0" fillId="36" borderId="0" xfId="0" applyFill="1" applyAlignment="1">
      <alignment horizontal="centerContinuous" vertical="center"/>
    </xf>
    <xf numFmtId="0" fontId="0" fillId="37" borderId="0" xfId="0" applyFill="1" applyAlignment="1">
      <alignment vertical="center"/>
    </xf>
    <xf numFmtId="0" fontId="0" fillId="37" borderId="0" xfId="0" applyFill="1" applyAlignment="1">
      <alignment horizontal="centerContinuous" vertical="center"/>
    </xf>
    <xf numFmtId="0" fontId="0" fillId="38" borderId="0" xfId="0" applyFill="1" applyAlignment="1">
      <alignment vertical="center"/>
    </xf>
    <xf numFmtId="0" fontId="0" fillId="38" borderId="0" xfId="0" applyFill="1" applyAlignment="1">
      <alignment horizontal="centerContinuous" vertical="center"/>
    </xf>
    <xf numFmtId="0" fontId="0" fillId="13" borderId="0" xfId="0" applyFill="1" applyAlignment="1">
      <alignment vertical="center"/>
    </xf>
    <xf numFmtId="0" fontId="0" fillId="13" borderId="0" xfId="0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Continuous" vertical="center"/>
    </xf>
    <xf numFmtId="0" fontId="0" fillId="39" borderId="0" xfId="0" applyFill="1" applyAlignment="1">
      <alignment vertical="center"/>
    </xf>
    <xf numFmtId="0" fontId="0" fillId="39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Continuous" vertical="center"/>
    </xf>
    <xf numFmtId="0" fontId="0" fillId="40" borderId="0" xfId="0" applyFill="1" applyAlignment="1">
      <alignment vertical="center"/>
    </xf>
    <xf numFmtId="0" fontId="0" fillId="40" borderId="0" xfId="0" applyFill="1" applyAlignment="1">
      <alignment horizontal="centerContinuous" vertical="center"/>
    </xf>
    <xf numFmtId="0" fontId="0" fillId="38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40" borderId="1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0" fillId="13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8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36" borderId="11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37" borderId="11" xfId="0" applyFill="1" applyBorder="1" applyAlignment="1">
      <alignment vertical="center"/>
    </xf>
    <xf numFmtId="0" fontId="0" fillId="40" borderId="11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9" borderId="11" xfId="0" applyFill="1" applyBorder="1" applyAlignment="1">
      <alignment vertical="center"/>
    </xf>
    <xf numFmtId="0" fontId="0" fillId="13" borderId="11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4" fillId="0" borderId="0" xfId="0" applyFont="1" applyAlignment="1">
      <alignment vertical="center"/>
    </xf>
    <xf numFmtId="0" fontId="4" fillId="0" borderId="0" xfId="61">
      <alignment vertical="center"/>
      <protection/>
    </xf>
    <xf numFmtId="0" fontId="4" fillId="0" borderId="0" xfId="61" applyFill="1">
      <alignment vertical="center"/>
      <protection/>
    </xf>
    <xf numFmtId="0" fontId="4" fillId="0" borderId="0" xfId="61" quotePrefix="1">
      <alignment vertical="center"/>
      <protection/>
    </xf>
    <xf numFmtId="0" fontId="4" fillId="0" borderId="12" xfId="61" applyBorder="1">
      <alignment vertical="center"/>
      <protection/>
    </xf>
    <xf numFmtId="0" fontId="4" fillId="41" borderId="0" xfId="61" applyFill="1">
      <alignment vertical="center"/>
      <protection/>
    </xf>
    <xf numFmtId="0" fontId="4" fillId="0" borderId="13" xfId="61" applyBorder="1">
      <alignment vertical="center"/>
      <protection/>
    </xf>
    <xf numFmtId="0" fontId="4" fillId="0" borderId="14" xfId="61" applyBorder="1" applyAlignment="1">
      <alignment horizontal="center" vertical="center"/>
      <protection/>
    </xf>
    <xf numFmtId="0" fontId="4" fillId="0" borderId="15" xfId="61" applyBorder="1">
      <alignment vertical="center"/>
      <protection/>
    </xf>
    <xf numFmtId="0" fontId="4" fillId="0" borderId="0" xfId="6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aerulabo.web.fc2.com/rs2/" TargetMode="External" /><Relationship Id="rId2" Type="http://schemas.openxmlformats.org/officeDocument/2006/relationships/hyperlink" Target="http://s-endo.skr.jp/rs_analyzer.html#Description-RS2" TargetMode="External" /><Relationship Id="rId3" Type="http://schemas.openxmlformats.org/officeDocument/2006/relationships/hyperlink" Target="http://homepage1.nifty.com/rs2/index.html" TargetMode="External" /><Relationship Id="rId4" Type="http://schemas.openxmlformats.org/officeDocument/2006/relationships/hyperlink" Target="http://www30.atwiki.jp/sansara_naga2_sfc/pages/17.html" TargetMode="External" /><Relationship Id="rId5" Type="http://schemas.openxmlformats.org/officeDocument/2006/relationships/hyperlink" Target="http://www.geocities.jp/gedo_k/" TargetMode="External" /><Relationship Id="rId6" Type="http://schemas.openxmlformats.org/officeDocument/2006/relationships/hyperlink" Target="http://web.archive.org/web/20050217072634/f46.aaa.livedoor.jp/~hiraga/" TargetMode="External" /><Relationship Id="rId7" Type="http://schemas.openxmlformats.org/officeDocument/2006/relationships/hyperlink" Target="http://web.archive.org/web/20110513224157/http:/romasaga2.web.fc2.com/" TargetMode="External" /><Relationship Id="rId8" Type="http://schemas.openxmlformats.org/officeDocument/2006/relationships/hyperlink" Target="http://www.geocities.co.jp/Playtown-Part/2511/ract/database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5" zoomScaleNormal="85" zoomScalePageLayoutView="0" workbookViewId="0" topLeftCell="C1">
      <selection activeCell="K2" sqref="K2"/>
    </sheetView>
  </sheetViews>
  <sheetFormatPr defaultColWidth="9.140625" defaultRowHeight="15"/>
  <cols>
    <col min="1" max="16384" width="9.00390625" style="54" customWidth="1"/>
  </cols>
  <sheetData>
    <row r="1" spans="3:15" ht="13.5">
      <c r="C1" s="54" t="s">
        <v>232</v>
      </c>
      <c r="D1" s="54" t="s">
        <v>233</v>
      </c>
      <c r="E1" s="54" t="s">
        <v>234</v>
      </c>
      <c r="F1" s="54" t="s">
        <v>235</v>
      </c>
      <c r="G1" s="54" t="s">
        <v>236</v>
      </c>
      <c r="H1" s="54" t="s">
        <v>237</v>
      </c>
      <c r="I1" s="54" t="s">
        <v>238</v>
      </c>
      <c r="J1" s="54" t="s">
        <v>239</v>
      </c>
      <c r="K1" s="54" t="s">
        <v>240</v>
      </c>
      <c r="L1" s="54" t="s">
        <v>236</v>
      </c>
      <c r="M1" s="54" t="s">
        <v>234</v>
      </c>
      <c r="N1" s="54" t="s">
        <v>241</v>
      </c>
      <c r="O1" s="54" t="s">
        <v>627</v>
      </c>
    </row>
    <row r="2" spans="1:15" ht="13.5">
      <c r="A2" s="54" t="s">
        <v>242</v>
      </c>
      <c r="B2" s="54">
        <f>(C2-10)*(F2+E2)*2+(C2+D2)*(F2-1)*E2*2</f>
        <v>47926</v>
      </c>
      <c r="C2" s="54">
        <v>45</v>
      </c>
      <c r="D2" s="54">
        <v>43</v>
      </c>
      <c r="E2" s="55">
        <f>VLOOKUP(G2,$A$20:$B$70,2)</f>
        <v>32</v>
      </c>
      <c r="F2" s="54">
        <v>9</v>
      </c>
      <c r="G2" s="54">
        <v>50</v>
      </c>
      <c r="I2" s="54">
        <v>4</v>
      </c>
      <c r="J2" s="54">
        <v>30</v>
      </c>
      <c r="K2" s="54">
        <v>21</v>
      </c>
      <c r="L2" s="54">
        <v>25</v>
      </c>
      <c r="M2" s="54">
        <v>23</v>
      </c>
      <c r="N2" s="54">
        <v>10</v>
      </c>
      <c r="O2" s="54">
        <v>15</v>
      </c>
    </row>
    <row r="3" spans="1:11" ht="13.5">
      <c r="A3" s="54" t="s">
        <v>243</v>
      </c>
      <c r="B3" s="54">
        <f>B2/8</f>
        <v>5990.75</v>
      </c>
      <c r="J3" s="54" t="s">
        <v>244</v>
      </c>
      <c r="K3" s="54" t="s">
        <v>245</v>
      </c>
    </row>
    <row r="4" spans="10:11" ht="13.5">
      <c r="J4" s="54">
        <f>INT(((12*(K2-10)+7*J2+99)*M2+2*J2*(50-L2))/64)</f>
        <v>181</v>
      </c>
      <c r="K4" s="54">
        <f>INT(((12*(K2-10)+7*J2-8*N2+99)*M2+2*(J2-N2)*(50-L2))/64)</f>
        <v>145</v>
      </c>
    </row>
    <row r="5" spans="1:11" ht="13.5">
      <c r="A5" s="54" t="s">
        <v>242</v>
      </c>
      <c r="B5" s="54">
        <f>(C5-10)*(F5+E5)*2+(C5+D5)*(F5-1)*E5*2</f>
        <v>36046</v>
      </c>
      <c r="C5" s="54">
        <v>25</v>
      </c>
      <c r="D5" s="54">
        <v>43</v>
      </c>
      <c r="E5" s="55">
        <f>VLOOKUP(G5,$A$20:$B$70,2)</f>
        <v>32</v>
      </c>
      <c r="F5" s="54">
        <v>9</v>
      </c>
      <c r="G5" s="54">
        <v>50</v>
      </c>
      <c r="J5" s="54">
        <f>J4*3-N2*5</f>
        <v>493</v>
      </c>
      <c r="K5" s="54">
        <f>K4*3-N2*5</f>
        <v>385</v>
      </c>
    </row>
    <row r="6" spans="2:11" ht="13.5">
      <c r="B6" s="54">
        <f>B5/8</f>
        <v>4505.75</v>
      </c>
      <c r="J6" s="54">
        <f>J4*I2-N2*5</f>
        <v>674</v>
      </c>
      <c r="K6" s="54">
        <f>K4*I2-N2*5</f>
        <v>530</v>
      </c>
    </row>
    <row r="7" ht="13.5">
      <c r="J7" s="54">
        <f>(12*M4*(K4-10)+J4*(7*M4+2*(50-L4))+99*M4)/64</f>
        <v>282.8125</v>
      </c>
    </row>
    <row r="8" spans="1:7" ht="13.5">
      <c r="A8" s="56" t="s">
        <v>246</v>
      </c>
      <c r="B8" s="54">
        <f>(C8-10)*(F8+E8)*2+(C8+D8)*F8*(E8-1)*2</f>
        <v>13698</v>
      </c>
      <c r="C8" s="54">
        <v>25</v>
      </c>
      <c r="D8" s="54">
        <v>43</v>
      </c>
      <c r="E8" s="55">
        <f>VLOOKUP(G8,$A$20:$B$70,2)</f>
        <v>32</v>
      </c>
      <c r="F8" s="54">
        <v>3</v>
      </c>
      <c r="G8" s="54">
        <v>50</v>
      </c>
    </row>
    <row r="9" spans="2:14" ht="13.5">
      <c r="B9" s="54">
        <f>B8/8</f>
        <v>1712.25</v>
      </c>
      <c r="I9" s="54">
        <v>3</v>
      </c>
      <c r="J9" s="54">
        <v>60</v>
      </c>
      <c r="K9" s="54">
        <v>21</v>
      </c>
      <c r="L9" s="54">
        <v>25</v>
      </c>
      <c r="M9" s="54">
        <v>23</v>
      </c>
      <c r="N9" s="54">
        <v>10</v>
      </c>
    </row>
    <row r="11" spans="1:12" ht="13.5">
      <c r="A11" s="54" t="s">
        <v>247</v>
      </c>
      <c r="B11" s="57">
        <f>(C11-10)*(F11+E11-1)+(C11+D11)*(F11-1)*(E11-1)/8</f>
        <v>2708</v>
      </c>
      <c r="C11" s="58">
        <v>25</v>
      </c>
      <c r="D11" s="58">
        <v>43</v>
      </c>
      <c r="E11" s="55">
        <f>VLOOKUP(G11,$A$20:$B$70,2)</f>
        <v>32</v>
      </c>
      <c r="F11" s="58">
        <v>9</v>
      </c>
      <c r="G11" s="58">
        <v>50</v>
      </c>
      <c r="K11" s="54" t="s">
        <v>628</v>
      </c>
      <c r="L11" s="54" t="s">
        <v>630</v>
      </c>
    </row>
    <row r="12" spans="1:12" ht="13.5">
      <c r="A12" s="54" t="s">
        <v>248</v>
      </c>
      <c r="B12" s="59">
        <f>B11-5*G14</f>
        <v>2683</v>
      </c>
      <c r="C12" s="60" t="s">
        <v>249</v>
      </c>
      <c r="D12" s="61">
        <f>B12+G11*3-1</f>
        <v>2832</v>
      </c>
      <c r="K12" s="54">
        <f>I2*3*M2+J2*I2+O2*4+L12-N2*5</f>
        <v>406</v>
      </c>
      <c r="L12" s="54">
        <f>MAX(K2-(O2*2+1),0)*O2*4</f>
        <v>0</v>
      </c>
    </row>
    <row r="13" spans="1:12" ht="13.5">
      <c r="A13" s="54" t="s">
        <v>250</v>
      </c>
      <c r="B13" s="54">
        <f>B12*2</f>
        <v>5366</v>
      </c>
      <c r="C13" s="62" t="s">
        <v>251</v>
      </c>
      <c r="D13" s="54">
        <f>D12*2</f>
        <v>5664</v>
      </c>
      <c r="G13" s="54" t="s">
        <v>252</v>
      </c>
      <c r="K13" s="54" t="s">
        <v>629</v>
      </c>
      <c r="L13" s="54" t="s">
        <v>631</v>
      </c>
    </row>
    <row r="14" ht="13.5">
      <c r="G14" s="58">
        <v>5</v>
      </c>
    </row>
    <row r="19" spans="1:2" ht="13.5">
      <c r="A19" s="54" t="s">
        <v>253</v>
      </c>
      <c r="B19" s="54" t="s">
        <v>254</v>
      </c>
    </row>
    <row r="20" spans="1:2" ht="13.5">
      <c r="A20" s="54">
        <v>0</v>
      </c>
      <c r="B20" s="54">
        <v>1</v>
      </c>
    </row>
    <row r="21" spans="1:2" ht="13.5">
      <c r="A21" s="54">
        <v>1</v>
      </c>
      <c r="B21" s="54">
        <v>2</v>
      </c>
    </row>
    <row r="22" spans="1:2" ht="13.5">
      <c r="A22" s="54">
        <v>2</v>
      </c>
      <c r="B22" s="54">
        <v>3</v>
      </c>
    </row>
    <row r="23" spans="1:2" ht="13.5">
      <c r="A23" s="54">
        <v>3</v>
      </c>
      <c r="B23" s="54">
        <v>4</v>
      </c>
    </row>
    <row r="24" spans="1:2" ht="13.5">
      <c r="A24" s="54">
        <v>4</v>
      </c>
      <c r="B24" s="54">
        <v>5</v>
      </c>
    </row>
    <row r="25" spans="1:2" ht="13.5">
      <c r="A25" s="54">
        <v>5</v>
      </c>
      <c r="B25" s="54">
        <v>6</v>
      </c>
    </row>
    <row r="26" spans="1:2" ht="13.5">
      <c r="A26" s="54">
        <v>6</v>
      </c>
      <c r="B26" s="54">
        <v>7</v>
      </c>
    </row>
    <row r="27" spans="1:2" ht="13.5">
      <c r="A27" s="54">
        <v>7</v>
      </c>
      <c r="B27" s="54">
        <v>7</v>
      </c>
    </row>
    <row r="28" spans="1:2" ht="13.5">
      <c r="A28" s="54">
        <v>8</v>
      </c>
      <c r="B28" s="54">
        <v>9</v>
      </c>
    </row>
    <row r="29" spans="1:2" ht="13.5">
      <c r="A29" s="54">
        <v>9</v>
      </c>
      <c r="B29" s="54">
        <v>10</v>
      </c>
    </row>
    <row r="30" spans="1:2" ht="13.5">
      <c r="A30" s="54">
        <v>10</v>
      </c>
      <c r="B30" s="54">
        <v>10</v>
      </c>
    </row>
    <row r="31" spans="1:2" ht="13.5">
      <c r="A31" s="54">
        <v>11</v>
      </c>
      <c r="B31" s="54">
        <v>11</v>
      </c>
    </row>
    <row r="32" spans="1:2" ht="13.5">
      <c r="A32" s="54">
        <v>12</v>
      </c>
      <c r="B32" s="54">
        <v>12</v>
      </c>
    </row>
    <row r="33" spans="1:2" ht="13.5">
      <c r="A33" s="54">
        <v>13</v>
      </c>
      <c r="B33" s="54">
        <v>13</v>
      </c>
    </row>
    <row r="34" spans="1:2" ht="13.5">
      <c r="A34" s="54">
        <v>14</v>
      </c>
      <c r="B34" s="54">
        <v>13</v>
      </c>
    </row>
    <row r="35" spans="1:2" ht="13.5">
      <c r="A35" s="54">
        <v>15</v>
      </c>
      <c r="B35" s="54">
        <v>14</v>
      </c>
    </row>
    <row r="36" spans="1:2" ht="13.5">
      <c r="A36" s="54">
        <v>16</v>
      </c>
      <c r="B36" s="54">
        <v>16</v>
      </c>
    </row>
    <row r="37" spans="1:2" ht="13.5">
      <c r="A37" s="54">
        <v>17</v>
      </c>
      <c r="B37" s="54">
        <v>16</v>
      </c>
    </row>
    <row r="38" spans="1:2" ht="13.5">
      <c r="A38" s="54">
        <v>18</v>
      </c>
      <c r="B38" s="54">
        <v>17</v>
      </c>
    </row>
    <row r="39" spans="1:2" ht="13.5">
      <c r="A39" s="54">
        <v>19</v>
      </c>
      <c r="B39" s="54">
        <v>17</v>
      </c>
    </row>
    <row r="40" spans="1:2" ht="13.5">
      <c r="A40" s="54">
        <v>20</v>
      </c>
      <c r="B40" s="54">
        <v>18</v>
      </c>
    </row>
    <row r="41" spans="1:2" ht="13.5">
      <c r="A41" s="54">
        <v>21</v>
      </c>
      <c r="B41" s="54">
        <v>19</v>
      </c>
    </row>
    <row r="42" spans="1:2" ht="13.5">
      <c r="A42" s="54">
        <v>22</v>
      </c>
      <c r="B42" s="54">
        <v>19</v>
      </c>
    </row>
    <row r="43" spans="1:2" ht="13.5">
      <c r="A43" s="54">
        <v>23</v>
      </c>
      <c r="B43" s="54">
        <v>20</v>
      </c>
    </row>
    <row r="44" spans="1:2" ht="13.5">
      <c r="A44" s="54">
        <v>24</v>
      </c>
      <c r="B44" s="54">
        <v>21</v>
      </c>
    </row>
    <row r="45" spans="1:2" ht="13.5">
      <c r="A45" s="54">
        <v>25</v>
      </c>
      <c r="B45" s="54">
        <v>22</v>
      </c>
    </row>
    <row r="46" spans="1:2" ht="13.5">
      <c r="A46" s="54">
        <v>26</v>
      </c>
      <c r="B46" s="54">
        <v>22</v>
      </c>
    </row>
    <row r="47" spans="1:2" ht="13.5">
      <c r="A47" s="54">
        <v>27</v>
      </c>
      <c r="B47" s="54">
        <v>22</v>
      </c>
    </row>
    <row r="48" spans="1:2" ht="13.5">
      <c r="A48" s="54">
        <v>28</v>
      </c>
      <c r="B48" s="54">
        <v>24</v>
      </c>
    </row>
    <row r="49" spans="1:2" ht="13.5">
      <c r="A49" s="54">
        <v>29</v>
      </c>
      <c r="B49" s="54">
        <v>24</v>
      </c>
    </row>
    <row r="50" spans="1:2" ht="13.5">
      <c r="A50" s="54">
        <v>30</v>
      </c>
      <c r="B50" s="54">
        <v>24</v>
      </c>
    </row>
    <row r="51" spans="1:2" ht="13.5">
      <c r="A51" s="54">
        <v>31</v>
      </c>
      <c r="B51" s="54">
        <v>25</v>
      </c>
    </row>
    <row r="52" spans="1:2" ht="13.5">
      <c r="A52" s="54">
        <v>32</v>
      </c>
      <c r="B52" s="54">
        <v>26</v>
      </c>
    </row>
    <row r="53" spans="1:2" ht="13.5">
      <c r="A53" s="54">
        <v>33</v>
      </c>
      <c r="B53" s="54">
        <v>26</v>
      </c>
    </row>
    <row r="54" spans="1:2" ht="13.5">
      <c r="A54" s="54">
        <v>34</v>
      </c>
      <c r="B54" s="54">
        <v>26</v>
      </c>
    </row>
    <row r="55" spans="1:2" ht="13.5">
      <c r="A55" s="54">
        <v>35</v>
      </c>
      <c r="B55" s="54">
        <v>27</v>
      </c>
    </row>
    <row r="56" spans="1:2" ht="13.5">
      <c r="A56" s="54">
        <v>36</v>
      </c>
      <c r="B56" s="54">
        <v>28</v>
      </c>
    </row>
    <row r="57" spans="1:2" ht="13.5">
      <c r="A57" s="54">
        <v>37</v>
      </c>
      <c r="B57" s="54">
        <v>28</v>
      </c>
    </row>
    <row r="58" spans="1:2" ht="13.5">
      <c r="A58" s="54">
        <v>38</v>
      </c>
      <c r="B58" s="54">
        <v>28</v>
      </c>
    </row>
    <row r="59" spans="1:2" ht="13.5">
      <c r="A59" s="54">
        <v>39</v>
      </c>
      <c r="B59" s="54">
        <v>28</v>
      </c>
    </row>
    <row r="60" spans="1:2" ht="13.5">
      <c r="A60" s="54">
        <v>40</v>
      </c>
      <c r="B60" s="54">
        <v>29</v>
      </c>
    </row>
    <row r="61" spans="1:2" ht="13.5">
      <c r="A61" s="54">
        <v>41</v>
      </c>
      <c r="B61" s="54">
        <v>30</v>
      </c>
    </row>
    <row r="62" spans="1:2" ht="13.5">
      <c r="A62" s="54">
        <v>42</v>
      </c>
      <c r="B62" s="54">
        <v>30</v>
      </c>
    </row>
    <row r="63" spans="1:2" ht="13.5">
      <c r="A63" s="54">
        <v>43</v>
      </c>
      <c r="B63" s="54">
        <v>30</v>
      </c>
    </row>
    <row r="64" spans="1:2" ht="13.5">
      <c r="A64" s="54">
        <v>44</v>
      </c>
      <c r="B64" s="54">
        <v>31</v>
      </c>
    </row>
    <row r="65" spans="1:2" ht="13.5">
      <c r="A65" s="54">
        <v>45</v>
      </c>
      <c r="B65" s="54">
        <v>31</v>
      </c>
    </row>
    <row r="66" spans="1:2" ht="13.5">
      <c r="A66" s="54">
        <v>46</v>
      </c>
      <c r="B66" s="54">
        <v>31</v>
      </c>
    </row>
    <row r="67" spans="1:2" ht="13.5">
      <c r="A67" s="54">
        <v>47</v>
      </c>
      <c r="B67" s="54">
        <v>31</v>
      </c>
    </row>
    <row r="68" spans="1:2" ht="13.5">
      <c r="A68" s="54">
        <v>48</v>
      </c>
      <c r="B68" s="54">
        <v>32</v>
      </c>
    </row>
    <row r="69" spans="1:2" ht="13.5">
      <c r="A69" s="54">
        <v>49</v>
      </c>
      <c r="B69" s="54">
        <v>32</v>
      </c>
    </row>
    <row r="70" spans="1:2" ht="13.5">
      <c r="A70" s="54">
        <v>50</v>
      </c>
      <c r="B70" s="54">
        <v>32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</cols>
  <sheetData>
    <row r="1" ht="13.5">
      <c r="A1" t="s">
        <v>208</v>
      </c>
    </row>
    <row r="3" ht="13.5">
      <c r="A3" t="s">
        <v>209</v>
      </c>
    </row>
    <row r="4" ht="13.5">
      <c r="B4" t="s">
        <v>210</v>
      </c>
    </row>
    <row r="5" ht="13.5">
      <c r="B5" t="s">
        <v>211</v>
      </c>
    </row>
    <row r="6" ht="13.5">
      <c r="B6" t="s">
        <v>574</v>
      </c>
    </row>
    <row r="7" ht="13.5">
      <c r="B7" t="s">
        <v>526</v>
      </c>
    </row>
    <row r="9" ht="13.5">
      <c r="A9" t="s">
        <v>212</v>
      </c>
    </row>
    <row r="10" ht="13.5">
      <c r="B10" t="s">
        <v>213</v>
      </c>
    </row>
    <row r="11" ht="13.5">
      <c r="B11" t="s">
        <v>573</v>
      </c>
    </row>
    <row r="12" ht="13.5">
      <c r="B12" t="s">
        <v>529</v>
      </c>
    </row>
    <row r="13" ht="13.5">
      <c r="B13" t="s">
        <v>214</v>
      </c>
    </row>
    <row r="14" ht="13.5">
      <c r="B14" t="s">
        <v>215</v>
      </c>
    </row>
    <row r="15" ht="13.5">
      <c r="B15" t="s">
        <v>216</v>
      </c>
    </row>
    <row r="16" ht="13.5">
      <c r="B16" t="s">
        <v>217</v>
      </c>
    </row>
    <row r="18" ht="13.5">
      <c r="B18" t="s">
        <v>528</v>
      </c>
    </row>
    <row r="19" ht="13.5">
      <c r="B19" t="s">
        <v>518</v>
      </c>
    </row>
    <row r="20" ht="13.5">
      <c r="B20" t="s">
        <v>575</v>
      </c>
    </row>
    <row r="21" ht="13.5">
      <c r="B21" t="s">
        <v>576</v>
      </c>
    </row>
    <row r="23" ht="13.5">
      <c r="B23" t="s">
        <v>590</v>
      </c>
    </row>
    <row r="24" spans="2:10" ht="13.5">
      <c r="B24" t="s">
        <v>600</v>
      </c>
      <c r="D24" t="s">
        <v>591</v>
      </c>
      <c r="E24" t="s">
        <v>592</v>
      </c>
      <c r="F24" t="s">
        <v>595</v>
      </c>
      <c r="G24" t="s">
        <v>596</v>
      </c>
      <c r="H24" t="s">
        <v>597</v>
      </c>
      <c r="I24" t="s">
        <v>593</v>
      </c>
      <c r="J24" t="s">
        <v>594</v>
      </c>
    </row>
    <row r="25" spans="2:16" ht="13.5">
      <c r="B25" t="s">
        <v>608</v>
      </c>
      <c r="D25" t="s">
        <v>591</v>
      </c>
      <c r="E25" t="s">
        <v>599</v>
      </c>
      <c r="F25" t="s">
        <v>595</v>
      </c>
      <c r="G25" t="s">
        <v>596</v>
      </c>
      <c r="H25" t="s">
        <v>597</v>
      </c>
      <c r="I25" t="s">
        <v>603</v>
      </c>
      <c r="J25" t="s">
        <v>601</v>
      </c>
      <c r="K25" t="s">
        <v>602</v>
      </c>
      <c r="L25" t="s">
        <v>604</v>
      </c>
      <c r="M25" t="s">
        <v>605</v>
      </c>
      <c r="N25" t="s">
        <v>606</v>
      </c>
      <c r="O25" t="s">
        <v>607</v>
      </c>
      <c r="P25" t="s">
        <v>612</v>
      </c>
    </row>
    <row r="26" spans="2:11" ht="13.5">
      <c r="B26" t="s">
        <v>609</v>
      </c>
      <c r="D26" t="s">
        <v>591</v>
      </c>
      <c r="E26" t="s">
        <v>610</v>
      </c>
      <c r="F26" t="s">
        <v>595</v>
      </c>
      <c r="G26" t="s">
        <v>596</v>
      </c>
      <c r="H26" t="s">
        <v>597</v>
      </c>
      <c r="I26" t="s">
        <v>603</v>
      </c>
      <c r="J26" t="s">
        <v>601</v>
      </c>
      <c r="K26" t="s">
        <v>611</v>
      </c>
    </row>
    <row r="28" ht="13.5">
      <c r="A28" t="s">
        <v>531</v>
      </c>
    </row>
    <row r="29" ht="13.5">
      <c r="B29" t="s">
        <v>562</v>
      </c>
    </row>
    <row r="30" ht="13.5">
      <c r="B30" t="s">
        <v>533</v>
      </c>
    </row>
    <row r="31" ht="13.5">
      <c r="B31" t="s">
        <v>550</v>
      </c>
    </row>
    <row r="32" ht="13.5">
      <c r="B32" t="s">
        <v>532</v>
      </c>
    </row>
    <row r="33" ht="13.5">
      <c r="B33" t="s">
        <v>534</v>
      </c>
    </row>
    <row r="34" ht="13.5">
      <c r="B34" t="s">
        <v>589</v>
      </c>
    </row>
    <row r="35" ht="13.5">
      <c r="B35" t="s">
        <v>535</v>
      </c>
    </row>
    <row r="36" ht="13.5">
      <c r="B36" t="s">
        <v>561</v>
      </c>
    </row>
    <row r="37" ht="13.5">
      <c r="B37" t="s">
        <v>626</v>
      </c>
    </row>
    <row r="39" ht="13.5">
      <c r="A39" t="s">
        <v>558</v>
      </c>
    </row>
    <row r="40" spans="2:4" ht="13.5">
      <c r="B40" t="s">
        <v>190</v>
      </c>
      <c r="C40" t="s">
        <v>536</v>
      </c>
      <c r="D40" t="s">
        <v>537</v>
      </c>
    </row>
    <row r="41" spans="3:4" ht="13.5">
      <c r="C41" t="s">
        <v>538</v>
      </c>
      <c r="D41" t="s">
        <v>537</v>
      </c>
    </row>
    <row r="42" spans="3:4" ht="13.5">
      <c r="C42" t="s">
        <v>540</v>
      </c>
      <c r="D42" t="s">
        <v>559</v>
      </c>
    </row>
    <row r="43" spans="3:4" ht="13.5">
      <c r="C43" t="s">
        <v>539</v>
      </c>
      <c r="D43" t="s">
        <v>541</v>
      </c>
    </row>
    <row r="44" spans="3:4" ht="13.5">
      <c r="C44" t="s">
        <v>542</v>
      </c>
      <c r="D44" t="s">
        <v>625</v>
      </c>
    </row>
    <row r="45" spans="2:4" ht="13.5">
      <c r="B45" t="s">
        <v>196</v>
      </c>
      <c r="C45" t="s">
        <v>543</v>
      </c>
      <c r="D45" t="s">
        <v>544</v>
      </c>
    </row>
    <row r="46" spans="3:4" ht="13.5">
      <c r="C46" t="s">
        <v>545</v>
      </c>
      <c r="D46" t="s">
        <v>546</v>
      </c>
    </row>
    <row r="47" spans="3:4" ht="13.5">
      <c r="C47" t="s">
        <v>547</v>
      </c>
      <c r="D47" t="s">
        <v>548</v>
      </c>
    </row>
    <row r="48" spans="2:4" ht="13.5">
      <c r="B48" t="s">
        <v>192</v>
      </c>
      <c r="C48" t="s">
        <v>556</v>
      </c>
      <c r="D48" t="s">
        <v>559</v>
      </c>
    </row>
    <row r="49" spans="3:4" ht="13.5">
      <c r="C49" t="s">
        <v>549</v>
      </c>
      <c r="D49" t="s">
        <v>551</v>
      </c>
    </row>
    <row r="50" spans="3:4" ht="13.5">
      <c r="C50" t="s">
        <v>552</v>
      </c>
      <c r="D50" t="s">
        <v>553</v>
      </c>
    </row>
    <row r="51" spans="3:4" ht="13.5">
      <c r="C51" t="s">
        <v>554</v>
      </c>
      <c r="D51" t="s">
        <v>557</v>
      </c>
    </row>
    <row r="52" spans="3:4" ht="13.5">
      <c r="C52" t="s">
        <v>555</v>
      </c>
      <c r="D52" t="s">
        <v>560</v>
      </c>
    </row>
    <row r="55" ht="13.5">
      <c r="A55" t="s">
        <v>474</v>
      </c>
    </row>
    <row r="56" spans="1:3" ht="13.5">
      <c r="A56" s="52"/>
      <c r="B56" s="52" t="s">
        <v>224</v>
      </c>
      <c r="C56" t="s">
        <v>218</v>
      </c>
    </row>
    <row r="58" ht="13.5">
      <c r="D58" t="s">
        <v>220</v>
      </c>
    </row>
    <row r="59" ht="13.5">
      <c r="C59" t="s">
        <v>223</v>
      </c>
    </row>
    <row r="60" ht="13.5">
      <c r="B60" t="s">
        <v>219</v>
      </c>
    </row>
    <row r="61" ht="13.5">
      <c r="C61" t="s">
        <v>222</v>
      </c>
    </row>
    <row r="62" ht="13.5">
      <c r="D62" t="s">
        <v>221</v>
      </c>
    </row>
    <row r="64" spans="3:18" ht="13.5">
      <c r="C64" t="s">
        <v>226</v>
      </c>
      <c r="D64" t="s">
        <v>227</v>
      </c>
      <c r="E64" t="s">
        <v>225</v>
      </c>
      <c r="F64" t="s">
        <v>527</v>
      </c>
      <c r="L64" t="s">
        <v>491</v>
      </c>
      <c r="M64" t="s">
        <v>492</v>
      </c>
      <c r="N64" t="s">
        <v>493</v>
      </c>
      <c r="O64" t="s">
        <v>494</v>
      </c>
      <c r="P64" t="s">
        <v>5</v>
      </c>
      <c r="Q64" t="s">
        <v>495</v>
      </c>
      <c r="R64" t="s">
        <v>496</v>
      </c>
    </row>
    <row r="65" spans="2:18" ht="13.5">
      <c r="B65" t="s">
        <v>219</v>
      </c>
      <c r="C65" t="s">
        <v>162</v>
      </c>
      <c r="D65" t="s">
        <v>164</v>
      </c>
      <c r="E65" s="53" t="s">
        <v>167</v>
      </c>
      <c r="F65" t="s">
        <v>229</v>
      </c>
      <c r="G65" t="s">
        <v>580</v>
      </c>
      <c r="H65" t="s">
        <v>581</v>
      </c>
      <c r="K65" t="s">
        <v>219</v>
      </c>
      <c r="L65">
        <v>19</v>
      </c>
      <c r="M65">
        <v>14</v>
      </c>
      <c r="N65">
        <v>12</v>
      </c>
      <c r="O65">
        <v>12</v>
      </c>
      <c r="P65">
        <v>21</v>
      </c>
      <c r="Q65">
        <v>10</v>
      </c>
      <c r="R65">
        <v>13</v>
      </c>
    </row>
    <row r="66" spans="2:18" ht="13.5">
      <c r="B66" t="s">
        <v>223</v>
      </c>
      <c r="C66" s="53" t="s">
        <v>163</v>
      </c>
      <c r="D66" t="s">
        <v>164</v>
      </c>
      <c r="E66" s="53" t="s">
        <v>167</v>
      </c>
      <c r="F66" t="s">
        <v>579</v>
      </c>
      <c r="G66" t="s">
        <v>255</v>
      </c>
      <c r="H66" t="s">
        <v>583</v>
      </c>
      <c r="K66" t="s">
        <v>223</v>
      </c>
      <c r="L66">
        <v>10</v>
      </c>
      <c r="M66">
        <v>10</v>
      </c>
      <c r="N66">
        <v>25</v>
      </c>
      <c r="O66">
        <v>10</v>
      </c>
      <c r="P66">
        <v>25</v>
      </c>
      <c r="Q66">
        <v>10</v>
      </c>
      <c r="R66">
        <v>5</v>
      </c>
    </row>
    <row r="67" spans="2:18" ht="13.5">
      <c r="B67" t="s">
        <v>222</v>
      </c>
      <c r="C67" s="53" t="s">
        <v>163</v>
      </c>
      <c r="D67" t="s">
        <v>164</v>
      </c>
      <c r="E67" s="53" t="s">
        <v>167</v>
      </c>
      <c r="G67" t="s">
        <v>231</v>
      </c>
      <c r="H67" t="s">
        <v>584</v>
      </c>
      <c r="K67" t="s">
        <v>222</v>
      </c>
      <c r="L67">
        <v>10</v>
      </c>
      <c r="M67">
        <v>25</v>
      </c>
      <c r="N67">
        <v>17</v>
      </c>
      <c r="O67">
        <v>13</v>
      </c>
      <c r="P67">
        <v>21</v>
      </c>
      <c r="Q67">
        <v>10</v>
      </c>
      <c r="R67">
        <v>9</v>
      </c>
    </row>
    <row r="68" spans="2:18" ht="13.5">
      <c r="B68" t="s">
        <v>221</v>
      </c>
      <c r="C68" s="53" t="s">
        <v>163</v>
      </c>
      <c r="D68" t="s">
        <v>164</v>
      </c>
      <c r="E68" s="53" t="s">
        <v>167</v>
      </c>
      <c r="F68" t="s">
        <v>519</v>
      </c>
      <c r="G68" t="s">
        <v>230</v>
      </c>
      <c r="H68" t="s">
        <v>582</v>
      </c>
      <c r="K68" t="s">
        <v>221</v>
      </c>
      <c r="L68">
        <v>10</v>
      </c>
      <c r="M68">
        <v>19</v>
      </c>
      <c r="N68">
        <v>24</v>
      </c>
      <c r="O68">
        <v>11</v>
      </c>
      <c r="P68">
        <v>21</v>
      </c>
      <c r="Q68">
        <v>10</v>
      </c>
      <c r="R68">
        <v>8</v>
      </c>
    </row>
    <row r="69" spans="2:18" ht="13.5">
      <c r="B69" t="s">
        <v>220</v>
      </c>
      <c r="C69" s="53" t="s">
        <v>163</v>
      </c>
      <c r="D69" s="53" t="s">
        <v>165</v>
      </c>
      <c r="E69" t="s">
        <v>166</v>
      </c>
      <c r="F69" t="s">
        <v>571</v>
      </c>
      <c r="G69" t="s">
        <v>256</v>
      </c>
      <c r="H69" t="s">
        <v>585</v>
      </c>
      <c r="K69" t="s">
        <v>220</v>
      </c>
      <c r="L69">
        <v>12</v>
      </c>
      <c r="M69">
        <v>17</v>
      </c>
      <c r="N69">
        <v>21</v>
      </c>
      <c r="O69">
        <v>13</v>
      </c>
      <c r="P69">
        <v>14</v>
      </c>
      <c r="Q69">
        <v>10</v>
      </c>
      <c r="R69">
        <v>11</v>
      </c>
    </row>
    <row r="70" spans="3:18" ht="13.5">
      <c r="C70" s="3" t="s">
        <v>476</v>
      </c>
      <c r="K70" t="s">
        <v>613</v>
      </c>
      <c r="L70">
        <v>10</v>
      </c>
      <c r="M70">
        <v>11</v>
      </c>
      <c r="N70">
        <v>21</v>
      </c>
      <c r="O70">
        <v>13</v>
      </c>
      <c r="P70">
        <v>23</v>
      </c>
      <c r="Q70">
        <v>10</v>
      </c>
      <c r="R70">
        <v>11</v>
      </c>
    </row>
    <row r="71" spans="3:18" ht="13.5">
      <c r="C71" s="3"/>
      <c r="K71" t="s">
        <v>497</v>
      </c>
      <c r="L71">
        <v>11</v>
      </c>
      <c r="M71">
        <v>16</v>
      </c>
      <c r="N71">
        <v>20</v>
      </c>
      <c r="O71">
        <v>15</v>
      </c>
      <c r="P71">
        <v>15</v>
      </c>
      <c r="Q71">
        <v>10</v>
      </c>
      <c r="R71">
        <v>10</v>
      </c>
    </row>
    <row r="72" spans="2:18" ht="13.5">
      <c r="B72" t="s">
        <v>517</v>
      </c>
      <c r="C72" s="3"/>
      <c r="K72" t="s">
        <v>498</v>
      </c>
      <c r="L72">
        <v>11</v>
      </c>
      <c r="M72">
        <v>18</v>
      </c>
      <c r="N72">
        <v>22</v>
      </c>
      <c r="O72">
        <v>15</v>
      </c>
      <c r="P72">
        <v>16</v>
      </c>
      <c r="Q72">
        <v>10</v>
      </c>
      <c r="R72">
        <v>10</v>
      </c>
    </row>
    <row r="73" spans="2:3" ht="13.5">
      <c r="B73" t="s">
        <v>522</v>
      </c>
      <c r="C73" s="3"/>
    </row>
    <row r="74" spans="2:3" ht="13.5">
      <c r="B74" t="s">
        <v>523</v>
      </c>
      <c r="C74" s="3"/>
    </row>
    <row r="75" ht="13.5">
      <c r="C75" s="3"/>
    </row>
    <row r="76" ht="13.5">
      <c r="C76" s="3"/>
    </row>
    <row r="77" ht="13.5">
      <c r="A77" t="s">
        <v>475</v>
      </c>
    </row>
    <row r="78" spans="2:4" ht="13.5">
      <c r="B78" t="s">
        <v>473</v>
      </c>
      <c r="C78" t="s">
        <v>162</v>
      </c>
      <c r="D78" t="s">
        <v>480</v>
      </c>
    </row>
    <row r="79" spans="2:4" ht="13.5">
      <c r="B79" t="s">
        <v>196</v>
      </c>
      <c r="C79" t="s">
        <v>162</v>
      </c>
      <c r="D79" t="s">
        <v>530</v>
      </c>
    </row>
    <row r="80" spans="2:4" ht="13.5">
      <c r="B80" t="s">
        <v>472</v>
      </c>
      <c r="C80" t="s">
        <v>162</v>
      </c>
      <c r="D80" t="s">
        <v>530</v>
      </c>
    </row>
    <row r="81" spans="2:4" ht="13.5">
      <c r="B81" t="s">
        <v>192</v>
      </c>
      <c r="C81" t="s">
        <v>166</v>
      </c>
      <c r="D81" t="s">
        <v>530</v>
      </c>
    </row>
    <row r="82" spans="2:4" ht="13.5">
      <c r="B82" t="s">
        <v>122</v>
      </c>
      <c r="C82" t="s">
        <v>477</v>
      </c>
      <c r="D82" t="s">
        <v>478</v>
      </c>
    </row>
    <row r="83" ht="13.5">
      <c r="D83" t="s">
        <v>479</v>
      </c>
    </row>
    <row r="84" spans="2:4" ht="13.5">
      <c r="B84" t="s">
        <v>481</v>
      </c>
      <c r="C84" t="s">
        <v>482</v>
      </c>
      <c r="D84" t="s">
        <v>524</v>
      </c>
    </row>
    <row r="85" ht="13.5">
      <c r="D85" t="s">
        <v>525</v>
      </c>
    </row>
    <row r="86" ht="13.5">
      <c r="D86" t="s">
        <v>572</v>
      </c>
    </row>
    <row r="88" ht="13.5">
      <c r="A88" t="s">
        <v>499</v>
      </c>
    </row>
    <row r="89" spans="2:3" ht="13.5">
      <c r="B89" t="s">
        <v>520</v>
      </c>
      <c r="C89" t="s">
        <v>521</v>
      </c>
    </row>
    <row r="90" spans="2:3" ht="13.5">
      <c r="B90" t="s">
        <v>500</v>
      </c>
      <c r="C90" t="s">
        <v>501</v>
      </c>
    </row>
    <row r="91" spans="2:3" ht="13.5">
      <c r="B91" t="s">
        <v>502</v>
      </c>
      <c r="C91" t="s">
        <v>503</v>
      </c>
    </row>
    <row r="92" spans="2:3" ht="13.5">
      <c r="B92" t="s">
        <v>504</v>
      </c>
      <c r="C92" t="s">
        <v>505</v>
      </c>
    </row>
    <row r="93" spans="2:3" ht="13.5">
      <c r="B93" t="s">
        <v>506</v>
      </c>
      <c r="C93" t="s">
        <v>507</v>
      </c>
    </row>
    <row r="94" spans="2:3" ht="13.5">
      <c r="B94" t="s">
        <v>514</v>
      </c>
      <c r="C94" t="s">
        <v>516</v>
      </c>
    </row>
    <row r="95" spans="2:3" ht="13.5">
      <c r="B95" t="s">
        <v>619</v>
      </c>
      <c r="C95" t="s">
        <v>620</v>
      </c>
    </row>
    <row r="96" spans="2:3" ht="13.5">
      <c r="B96" t="s">
        <v>621</v>
      </c>
      <c r="C96" t="s">
        <v>622</v>
      </c>
    </row>
    <row r="97" spans="2:3" ht="13.5">
      <c r="B97" t="s">
        <v>515</v>
      </c>
      <c r="C97" t="s">
        <v>516</v>
      </c>
    </row>
    <row r="98" spans="2:3" ht="13.5">
      <c r="B98" t="s">
        <v>577</v>
      </c>
      <c r="C98" t="s">
        <v>578</v>
      </c>
    </row>
    <row r="99" spans="2:3" ht="13.5">
      <c r="B99" t="s">
        <v>508</v>
      </c>
      <c r="C99" t="s">
        <v>511</v>
      </c>
    </row>
    <row r="100" spans="2:3" ht="13.5">
      <c r="B100" t="s">
        <v>509</v>
      </c>
      <c r="C100" t="s">
        <v>512</v>
      </c>
    </row>
    <row r="101" spans="2:3" ht="13.5">
      <c r="B101" t="s">
        <v>510</v>
      </c>
      <c r="C101" t="s">
        <v>513</v>
      </c>
    </row>
    <row r="102" spans="2:3" ht="13.5">
      <c r="B102" t="s">
        <v>586</v>
      </c>
      <c r="C102" t="s">
        <v>587</v>
      </c>
    </row>
    <row r="103" spans="2:3" ht="13.5">
      <c r="B103" t="s">
        <v>623</v>
      </c>
      <c r="C103" t="s">
        <v>624</v>
      </c>
    </row>
    <row r="107" spans="1:6" ht="13.5">
      <c r="A107" t="s">
        <v>563</v>
      </c>
      <c r="C107" t="s">
        <v>564</v>
      </c>
      <c r="D107" t="s">
        <v>565</v>
      </c>
      <c r="E107" t="s">
        <v>566</v>
      </c>
      <c r="F107" t="s">
        <v>567</v>
      </c>
    </row>
    <row r="108" spans="2:12" ht="13.5">
      <c r="B108" t="s">
        <v>219</v>
      </c>
      <c r="C108">
        <v>110</v>
      </c>
      <c r="D108">
        <v>28</v>
      </c>
      <c r="E108">
        <v>3</v>
      </c>
      <c r="F108">
        <f>C108+SUM(D108:E108)*10</f>
        <v>420</v>
      </c>
      <c r="G108" t="s">
        <v>568</v>
      </c>
      <c r="L108" t="s">
        <v>570</v>
      </c>
    </row>
    <row r="109" spans="2:6" ht="13.5">
      <c r="B109" t="s">
        <v>222</v>
      </c>
      <c r="C109">
        <v>110</v>
      </c>
      <c r="D109">
        <v>0</v>
      </c>
      <c r="E109">
        <v>3</v>
      </c>
      <c r="F109">
        <f>C109+SUM(D109:E109)*10</f>
        <v>140</v>
      </c>
    </row>
    <row r="110" spans="2:6" ht="13.5">
      <c r="B110" t="s">
        <v>223</v>
      </c>
      <c r="C110">
        <v>110</v>
      </c>
      <c r="D110">
        <v>0</v>
      </c>
      <c r="E110">
        <v>3</v>
      </c>
      <c r="F110">
        <f>C110+SUM(D110:E110)*10</f>
        <v>140</v>
      </c>
    </row>
    <row r="111" spans="2:6" ht="13.5">
      <c r="B111" t="s">
        <v>221</v>
      </c>
      <c r="C111">
        <v>123</v>
      </c>
      <c r="D111">
        <v>0</v>
      </c>
      <c r="E111">
        <v>3</v>
      </c>
      <c r="F111">
        <f>C111+SUM(D111:E111)*10</f>
        <v>153</v>
      </c>
    </row>
    <row r="112" spans="2:7" ht="13.5">
      <c r="B112" t="s">
        <v>220</v>
      </c>
      <c r="C112">
        <v>110</v>
      </c>
      <c r="D112">
        <v>0</v>
      </c>
      <c r="E112">
        <v>3</v>
      </c>
      <c r="F112">
        <f>C112+SUM(D112:E112)*10</f>
        <v>140</v>
      </c>
      <c r="G112" t="s">
        <v>569</v>
      </c>
    </row>
    <row r="113" spans="6:7" ht="13.5">
      <c r="F113">
        <f>SUM(F108:F112)</f>
        <v>993</v>
      </c>
      <c r="G113">
        <f>10000-F113</f>
        <v>9007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86"/>
  <sheetViews>
    <sheetView showGridLines="0" zoomScalePageLayoutView="0" workbookViewId="0" topLeftCell="A41">
      <pane ySplit="2" topLeftCell="A43" activePane="bottomLeft" state="frozen"/>
      <selection pane="topLeft" activeCell="A41" sqref="A41"/>
      <selection pane="bottomLeft" activeCell="B44" sqref="B44"/>
    </sheetView>
  </sheetViews>
  <sheetFormatPr defaultColWidth="9.140625" defaultRowHeight="15"/>
  <cols>
    <col min="1" max="1" width="3.57421875" style="0" customWidth="1"/>
    <col min="2" max="2" width="20.57421875" style="0" customWidth="1"/>
    <col min="3" max="3" width="6.57421875" style="0" customWidth="1"/>
    <col min="4" max="4" width="3.57421875" style="0" customWidth="1"/>
    <col min="5" max="14" width="3.57421875" style="23" customWidth="1"/>
    <col min="15" max="15" width="3.57421875" style="0" customWidth="1"/>
    <col min="16" max="16" width="4.140625" style="15" customWidth="1"/>
    <col min="17" max="17" width="5.57421875" style="0" customWidth="1"/>
    <col min="18" max="18" width="5.57421875" style="0" hidden="1" customWidth="1"/>
    <col min="19" max="19" width="3.57421875" style="11" customWidth="1"/>
    <col min="20" max="20" width="5.57421875" style="0" customWidth="1"/>
    <col min="21" max="21" width="5.57421875" style="0" hidden="1" customWidth="1"/>
    <col min="22" max="22" width="3.57421875" style="24" customWidth="1"/>
    <col min="23" max="23" width="5.57421875" style="0" customWidth="1"/>
    <col min="24" max="24" width="5.57421875" style="0" hidden="1" customWidth="1"/>
    <col min="25" max="25" width="3.57421875" style="13" customWidth="1"/>
    <col min="26" max="26" width="5.57421875" style="0" customWidth="1"/>
    <col min="27" max="27" width="5.57421875" style="0" hidden="1" customWidth="1"/>
    <col min="28" max="28" width="3.57421875" style="26" customWidth="1"/>
    <col min="29" max="29" width="5.57421875" style="0" customWidth="1"/>
    <col min="30" max="30" width="5.57421875" style="0" hidden="1" customWidth="1"/>
    <col min="31" max="31" width="3.57421875" style="19" customWidth="1"/>
    <col min="32" max="32" width="5.57421875" style="0" customWidth="1"/>
    <col min="33" max="33" width="5.57421875" style="0" hidden="1" customWidth="1"/>
    <col min="34" max="34" width="3.57421875" style="21" customWidth="1"/>
    <col min="35" max="35" width="5.57421875" style="0" customWidth="1"/>
    <col min="36" max="36" width="5.57421875" style="0" hidden="1" customWidth="1"/>
    <col min="37" max="37" width="3.57421875" style="17" customWidth="1"/>
    <col min="38" max="38" width="5.57421875" style="0" customWidth="1"/>
    <col min="39" max="39" width="5.57421875" style="0" hidden="1" customWidth="1"/>
    <col min="40" max="40" width="3.57421875" style="9" customWidth="1"/>
    <col min="41" max="41" width="5.57421875" style="0" customWidth="1"/>
    <col min="42" max="42" width="5.57421875" style="0" hidden="1" customWidth="1"/>
    <col min="43" max="43" width="3.57421875" style="7" customWidth="1"/>
    <col min="44" max="44" width="5.57421875" style="0" customWidth="1"/>
    <col min="45" max="45" width="5.57421875" style="0" hidden="1" customWidth="1"/>
    <col min="46" max="46" width="3.57421875" style="5" customWidth="1"/>
    <col min="47" max="47" width="5.57421875" style="0" customWidth="1"/>
    <col min="48" max="48" width="5.57421875" style="0" hidden="1" customWidth="1"/>
    <col min="49" max="49" width="3.57421875" style="0" customWidth="1"/>
  </cols>
  <sheetData>
    <row r="1" spans="3:14" ht="13.5" hidden="1">
      <c r="C1">
        <v>0</v>
      </c>
      <c r="D1">
        <v>30</v>
      </c>
      <c r="E1" s="11"/>
      <c r="F1"/>
      <c r="G1" s="13"/>
      <c r="H1"/>
      <c r="I1" s="19"/>
      <c r="J1" s="21"/>
      <c r="K1" s="17"/>
      <c r="L1" s="9"/>
      <c r="M1" s="7"/>
      <c r="N1" s="5"/>
    </row>
    <row r="2" spans="3:14" ht="13.5" hidden="1">
      <c r="C2">
        <v>1</v>
      </c>
      <c r="D2">
        <v>178</v>
      </c>
      <c r="E2" s="11"/>
      <c r="F2"/>
      <c r="G2" s="13"/>
      <c r="H2"/>
      <c r="I2" s="19"/>
      <c r="J2" s="21"/>
      <c r="K2" s="17"/>
      <c r="L2" s="9"/>
      <c r="M2" s="7"/>
      <c r="N2" s="5"/>
    </row>
    <row r="3" spans="3:14" ht="13.5" hidden="1">
      <c r="C3">
        <v>2</v>
      </c>
      <c r="D3">
        <v>290</v>
      </c>
      <c r="E3" s="11"/>
      <c r="F3"/>
      <c r="G3" s="13"/>
      <c r="H3"/>
      <c r="I3" s="19"/>
      <c r="J3" s="21"/>
      <c r="K3" s="17"/>
      <c r="L3" s="9"/>
      <c r="M3" s="7"/>
      <c r="N3" s="5"/>
    </row>
    <row r="4" spans="3:14" ht="13.5" hidden="1">
      <c r="C4">
        <v>3</v>
      </c>
      <c r="D4">
        <v>458</v>
      </c>
      <c r="E4" s="11"/>
      <c r="F4"/>
      <c r="G4" s="13"/>
      <c r="H4"/>
      <c r="I4" s="19"/>
      <c r="J4" s="21"/>
      <c r="K4" s="17"/>
      <c r="L4" s="9"/>
      <c r="M4" s="7"/>
      <c r="N4" s="5"/>
    </row>
    <row r="5" spans="3:14" ht="13.5" hidden="1">
      <c r="C5">
        <v>4</v>
      </c>
      <c r="D5">
        <v>686</v>
      </c>
      <c r="E5" s="11"/>
      <c r="F5"/>
      <c r="G5" s="13"/>
      <c r="H5"/>
      <c r="I5" s="19"/>
      <c r="J5" s="21"/>
      <c r="K5" s="17"/>
      <c r="L5" s="9"/>
      <c r="M5" s="7"/>
      <c r="N5" s="5"/>
    </row>
    <row r="6" spans="3:14" ht="13.5" hidden="1">
      <c r="C6">
        <v>5</v>
      </c>
      <c r="D6">
        <v>975</v>
      </c>
      <c r="E6" s="11"/>
      <c r="F6"/>
      <c r="G6" s="13"/>
      <c r="H6"/>
      <c r="I6" s="19"/>
      <c r="J6" s="21"/>
      <c r="K6" s="17"/>
      <c r="L6" s="9"/>
      <c r="M6" s="7"/>
      <c r="N6" s="5"/>
    </row>
    <row r="7" spans="3:14" ht="13.5" hidden="1">
      <c r="C7">
        <v>6</v>
      </c>
      <c r="D7">
        <v>1329</v>
      </c>
      <c r="E7" s="11"/>
      <c r="F7"/>
      <c r="G7" s="13"/>
      <c r="H7"/>
      <c r="I7" s="19"/>
      <c r="J7" s="21"/>
      <c r="K7" s="17"/>
      <c r="L7" s="9"/>
      <c r="M7" s="7"/>
      <c r="N7" s="5"/>
    </row>
    <row r="8" spans="3:14" ht="13.5" hidden="1">
      <c r="C8">
        <v>7</v>
      </c>
      <c r="D8">
        <v>1749</v>
      </c>
      <c r="E8" s="11"/>
      <c r="F8"/>
      <c r="G8" s="13"/>
      <c r="H8"/>
      <c r="I8" s="19"/>
      <c r="J8" s="21"/>
      <c r="K8" s="17"/>
      <c r="L8" s="9"/>
      <c r="M8" s="7"/>
      <c r="N8" s="5"/>
    </row>
    <row r="9" spans="3:14" ht="13.5" hidden="1">
      <c r="C9">
        <v>8</v>
      </c>
      <c r="D9">
        <v>2236</v>
      </c>
      <c r="E9" s="11"/>
      <c r="F9"/>
      <c r="G9" s="13"/>
      <c r="H9"/>
      <c r="I9" s="19"/>
      <c r="J9" s="21"/>
      <c r="K9" s="17"/>
      <c r="L9" s="9"/>
      <c r="M9" s="7"/>
      <c r="N9" s="5"/>
    </row>
    <row r="10" spans="3:14" ht="13.5" hidden="1">
      <c r="C10">
        <v>9</v>
      </c>
      <c r="D10">
        <v>2794</v>
      </c>
      <c r="E10" s="11"/>
      <c r="F10"/>
      <c r="G10" s="13"/>
      <c r="H10"/>
      <c r="I10" s="19"/>
      <c r="J10" s="21"/>
      <c r="K10" s="17"/>
      <c r="L10" s="9"/>
      <c r="M10" s="7"/>
      <c r="N10" s="5"/>
    </row>
    <row r="11" spans="3:14" ht="13.5" hidden="1">
      <c r="C11">
        <v>10</v>
      </c>
      <c r="D11">
        <v>3422</v>
      </c>
      <c r="E11" s="11"/>
      <c r="F11"/>
      <c r="G11" s="13"/>
      <c r="H11"/>
      <c r="I11" s="19"/>
      <c r="J11" s="21"/>
      <c r="K11" s="17"/>
      <c r="L11" s="9"/>
      <c r="M11" s="7"/>
      <c r="N11" s="5"/>
    </row>
    <row r="12" spans="3:14" ht="13.5" hidden="1">
      <c r="C12">
        <v>11</v>
      </c>
      <c r="D12">
        <v>4123</v>
      </c>
      <c r="E12" s="11"/>
      <c r="F12"/>
      <c r="G12" s="13"/>
      <c r="H12"/>
      <c r="I12" s="19"/>
      <c r="J12" s="21"/>
      <c r="K12" s="17"/>
      <c r="L12" s="9"/>
      <c r="M12" s="7"/>
      <c r="N12" s="5"/>
    </row>
    <row r="13" spans="3:14" ht="13.5" hidden="1">
      <c r="C13">
        <v>12</v>
      </c>
      <c r="D13">
        <v>4898</v>
      </c>
      <c r="E13" s="11"/>
      <c r="F13"/>
      <c r="G13" s="13"/>
      <c r="H13"/>
      <c r="I13" s="19"/>
      <c r="J13" s="21"/>
      <c r="K13" s="17"/>
      <c r="L13" s="9"/>
      <c r="M13" s="7"/>
      <c r="N13" s="5"/>
    </row>
    <row r="14" spans="3:14" ht="13.5" hidden="1">
      <c r="C14">
        <v>13</v>
      </c>
      <c r="D14">
        <v>5748</v>
      </c>
      <c r="E14" s="11"/>
      <c r="F14"/>
      <c r="G14" s="13"/>
      <c r="H14"/>
      <c r="I14" s="19"/>
      <c r="J14" s="21"/>
      <c r="K14" s="17"/>
      <c r="L14" s="9"/>
      <c r="M14" s="7"/>
      <c r="N14" s="5"/>
    </row>
    <row r="15" spans="3:14" ht="13.5" hidden="1">
      <c r="C15">
        <v>14</v>
      </c>
      <c r="D15">
        <v>6674</v>
      </c>
      <c r="E15" s="11"/>
      <c r="F15"/>
      <c r="G15" s="13"/>
      <c r="H15"/>
      <c r="I15" s="19"/>
      <c r="J15" s="21"/>
      <c r="K15" s="17"/>
      <c r="L15" s="9"/>
      <c r="M15" s="7"/>
      <c r="N15" s="5"/>
    </row>
    <row r="16" spans="3:14" ht="13.5" hidden="1">
      <c r="C16">
        <v>15</v>
      </c>
      <c r="D16">
        <v>7677</v>
      </c>
      <c r="E16" s="11"/>
      <c r="F16"/>
      <c r="G16" s="13"/>
      <c r="H16"/>
      <c r="I16" s="19"/>
      <c r="J16" s="21"/>
      <c r="K16" s="17"/>
      <c r="L16" s="9"/>
      <c r="M16" s="7"/>
      <c r="N16" s="5"/>
    </row>
    <row r="17" spans="3:14" ht="13.5" hidden="1">
      <c r="C17">
        <v>16</v>
      </c>
      <c r="D17">
        <v>8758</v>
      </c>
      <c r="E17" s="11"/>
      <c r="F17"/>
      <c r="G17" s="13"/>
      <c r="H17"/>
      <c r="I17" s="19"/>
      <c r="J17" s="21"/>
      <c r="K17" s="17"/>
      <c r="L17" s="9"/>
      <c r="M17" s="7"/>
      <c r="N17" s="5"/>
    </row>
    <row r="18" spans="3:14" ht="13.5" hidden="1">
      <c r="C18">
        <v>17</v>
      </c>
      <c r="D18">
        <v>9918</v>
      </c>
      <c r="E18" s="11"/>
      <c r="F18"/>
      <c r="G18" s="13"/>
      <c r="H18"/>
      <c r="I18" s="19"/>
      <c r="J18" s="21"/>
      <c r="K18" s="17"/>
      <c r="L18" s="9"/>
      <c r="M18" s="7"/>
      <c r="N18" s="5"/>
    </row>
    <row r="19" spans="3:14" ht="13.5" hidden="1">
      <c r="C19">
        <v>18</v>
      </c>
      <c r="D19">
        <v>11158</v>
      </c>
      <c r="E19" s="11"/>
      <c r="F19"/>
      <c r="G19" s="13"/>
      <c r="H19"/>
      <c r="I19" s="19"/>
      <c r="J19" s="21"/>
      <c r="K19" s="17"/>
      <c r="L19" s="9"/>
      <c r="M19" s="7"/>
      <c r="N19" s="5"/>
    </row>
    <row r="20" spans="3:14" ht="13.5" hidden="1">
      <c r="C20">
        <v>19</v>
      </c>
      <c r="D20">
        <v>12479</v>
      </c>
      <c r="E20" s="11"/>
      <c r="F20"/>
      <c r="G20" s="13"/>
      <c r="H20"/>
      <c r="I20" s="19"/>
      <c r="J20" s="21"/>
      <c r="K20" s="17"/>
      <c r="L20" s="9"/>
      <c r="M20" s="7"/>
      <c r="N20" s="5"/>
    </row>
    <row r="21" spans="3:14" ht="13.5" hidden="1">
      <c r="C21">
        <v>20</v>
      </c>
      <c r="D21">
        <v>13882</v>
      </c>
      <c r="E21" s="11"/>
      <c r="F21"/>
      <c r="G21" s="13"/>
      <c r="H21"/>
      <c r="I21" s="19"/>
      <c r="J21" s="21"/>
      <c r="K21" s="17"/>
      <c r="L21" s="9"/>
      <c r="M21" s="7"/>
      <c r="N21" s="5"/>
    </row>
    <row r="22" spans="3:14" ht="13.5" hidden="1">
      <c r="C22">
        <v>21</v>
      </c>
      <c r="D22">
        <v>15367</v>
      </c>
      <c r="E22" s="11"/>
      <c r="F22"/>
      <c r="G22" s="13"/>
      <c r="H22"/>
      <c r="I22" s="19"/>
      <c r="J22" s="21"/>
      <c r="K22" s="17"/>
      <c r="L22" s="9"/>
      <c r="M22" s="7"/>
      <c r="N22" s="5"/>
    </row>
    <row r="23" spans="3:14" ht="13.5" hidden="1">
      <c r="C23">
        <v>22</v>
      </c>
      <c r="D23">
        <v>16936</v>
      </c>
      <c r="E23" s="11"/>
      <c r="F23"/>
      <c r="G23" s="13"/>
      <c r="H23"/>
      <c r="I23" s="19"/>
      <c r="J23" s="21"/>
      <c r="K23" s="17"/>
      <c r="L23" s="9"/>
      <c r="M23" s="7"/>
      <c r="N23" s="5"/>
    </row>
    <row r="24" spans="3:14" ht="13.5" hidden="1">
      <c r="C24">
        <v>23</v>
      </c>
      <c r="D24">
        <v>18589</v>
      </c>
      <c r="E24" s="11"/>
      <c r="F24"/>
      <c r="G24" s="13"/>
      <c r="H24"/>
      <c r="I24" s="19"/>
      <c r="J24" s="21"/>
      <c r="K24" s="17"/>
      <c r="L24" s="9"/>
      <c r="M24" s="7"/>
      <c r="N24" s="5"/>
    </row>
    <row r="25" spans="3:14" ht="13.5" hidden="1">
      <c r="C25">
        <v>24</v>
      </c>
      <c r="D25">
        <v>20326</v>
      </c>
      <c r="E25" s="11"/>
      <c r="F25"/>
      <c r="G25" s="13"/>
      <c r="H25"/>
      <c r="I25" s="19"/>
      <c r="J25" s="21"/>
      <c r="K25" s="17"/>
      <c r="L25" s="9"/>
      <c r="M25" s="7"/>
      <c r="N25" s="5"/>
    </row>
    <row r="26" spans="3:14" ht="13.5" hidden="1">
      <c r="C26">
        <v>25</v>
      </c>
      <c r="D26">
        <v>22149</v>
      </c>
      <c r="E26" s="11"/>
      <c r="F26"/>
      <c r="G26" s="13"/>
      <c r="H26"/>
      <c r="I26" s="19"/>
      <c r="J26" s="21"/>
      <c r="K26" s="17"/>
      <c r="L26" s="9"/>
      <c r="M26" s="7"/>
      <c r="N26" s="5"/>
    </row>
    <row r="27" spans="3:14" ht="13.5" hidden="1">
      <c r="C27">
        <v>26</v>
      </c>
      <c r="D27">
        <v>24149</v>
      </c>
      <c r="E27" s="11"/>
      <c r="F27"/>
      <c r="G27" s="13"/>
      <c r="H27"/>
      <c r="I27" s="19"/>
      <c r="J27" s="21"/>
      <c r="K27" s="17"/>
      <c r="L27" s="9"/>
      <c r="M27" s="7"/>
      <c r="N27" s="5"/>
    </row>
    <row r="28" spans="3:14" ht="13.5" hidden="1">
      <c r="C28">
        <v>27</v>
      </c>
      <c r="D28">
        <v>26053</v>
      </c>
      <c r="E28" s="11"/>
      <c r="F28"/>
      <c r="G28" s="13"/>
      <c r="H28"/>
      <c r="I28" s="19"/>
      <c r="J28" s="21"/>
      <c r="K28" s="17"/>
      <c r="L28" s="9"/>
      <c r="M28" s="7"/>
      <c r="N28" s="5"/>
    </row>
    <row r="29" spans="3:14" ht="13.5" hidden="1">
      <c r="C29">
        <v>28</v>
      </c>
      <c r="D29">
        <v>28136</v>
      </c>
      <c r="E29" s="11"/>
      <c r="F29"/>
      <c r="G29" s="13"/>
      <c r="H29"/>
      <c r="I29" s="19"/>
      <c r="J29" s="21"/>
      <c r="K29" s="17"/>
      <c r="L29" s="9"/>
      <c r="M29" s="7"/>
      <c r="N29" s="5"/>
    </row>
    <row r="30" spans="3:14" ht="13.5" hidden="1">
      <c r="C30">
        <v>29</v>
      </c>
      <c r="D30">
        <v>30307</v>
      </c>
      <c r="E30" s="11"/>
      <c r="F30"/>
      <c r="G30" s="13"/>
      <c r="H30"/>
      <c r="I30" s="19"/>
      <c r="J30" s="21"/>
      <c r="K30" s="17"/>
      <c r="L30" s="9"/>
      <c r="M30" s="7"/>
      <c r="N30" s="5"/>
    </row>
    <row r="31" spans="3:14" ht="13.5" hidden="1">
      <c r="C31">
        <v>30</v>
      </c>
      <c r="D31">
        <v>32567</v>
      </c>
      <c r="E31" s="11"/>
      <c r="F31"/>
      <c r="G31" s="13"/>
      <c r="H31"/>
      <c r="I31" s="19"/>
      <c r="J31" s="21"/>
      <c r="K31" s="17"/>
      <c r="L31" s="9"/>
      <c r="M31" s="7"/>
      <c r="N31" s="5"/>
    </row>
    <row r="32" spans="3:14" ht="13.5" hidden="1">
      <c r="C32">
        <v>31</v>
      </c>
      <c r="D32">
        <v>34916</v>
      </c>
      <c r="E32" s="11"/>
      <c r="F32"/>
      <c r="G32" s="13"/>
      <c r="H32"/>
      <c r="I32" s="19"/>
      <c r="J32" s="21"/>
      <c r="K32" s="17"/>
      <c r="L32" s="9"/>
      <c r="M32" s="7"/>
      <c r="N32" s="5"/>
    </row>
    <row r="33" spans="3:14" ht="13.5" hidden="1">
      <c r="C33">
        <v>32</v>
      </c>
      <c r="D33">
        <v>37354</v>
      </c>
      <c r="E33" s="11"/>
      <c r="F33"/>
      <c r="G33" s="13"/>
      <c r="H33"/>
      <c r="I33" s="19"/>
      <c r="J33" s="21"/>
      <c r="K33" s="17"/>
      <c r="L33" s="9"/>
      <c r="M33" s="7"/>
      <c r="N33" s="5"/>
    </row>
    <row r="34" spans="3:14" ht="13.5" hidden="1">
      <c r="C34">
        <v>33</v>
      </c>
      <c r="D34">
        <v>42503</v>
      </c>
      <c r="E34" s="11"/>
      <c r="F34"/>
      <c r="G34" s="13"/>
      <c r="H34"/>
      <c r="I34" s="19"/>
      <c r="J34" s="21"/>
      <c r="K34" s="17"/>
      <c r="L34" s="9"/>
      <c r="M34" s="7"/>
      <c r="N34" s="5"/>
    </row>
    <row r="35" spans="3:14" ht="13.5" hidden="1">
      <c r="C35">
        <v>34</v>
      </c>
      <c r="D35">
        <v>45214</v>
      </c>
      <c r="E35" s="11"/>
      <c r="F35"/>
      <c r="G35" s="13"/>
      <c r="H35"/>
      <c r="I35" s="19"/>
      <c r="J35" s="21"/>
      <c r="K35" s="17"/>
      <c r="L35" s="9"/>
      <c r="M35" s="7"/>
      <c r="N35" s="5"/>
    </row>
    <row r="36" spans="3:14" ht="13.5" hidden="1">
      <c r="C36">
        <v>35</v>
      </c>
      <c r="D36">
        <v>48017</v>
      </c>
      <c r="E36" s="11"/>
      <c r="F36"/>
      <c r="G36" s="13"/>
      <c r="H36"/>
      <c r="I36" s="19"/>
      <c r="J36" s="21"/>
      <c r="K36" s="17"/>
      <c r="L36" s="9"/>
      <c r="M36" s="7"/>
      <c r="N36" s="5"/>
    </row>
    <row r="37" spans="3:14" ht="13.5" hidden="1">
      <c r="C37">
        <v>36</v>
      </c>
      <c r="D37">
        <v>50912</v>
      </c>
      <c r="E37" s="11"/>
      <c r="F37"/>
      <c r="G37" s="13"/>
      <c r="H37"/>
      <c r="I37" s="19"/>
      <c r="J37" s="21"/>
      <c r="K37" s="17"/>
      <c r="L37" s="9"/>
      <c r="M37" s="7"/>
      <c r="N37" s="5"/>
    </row>
    <row r="38" spans="3:14" ht="13.5" hidden="1">
      <c r="C38">
        <v>37</v>
      </c>
      <c r="D38">
        <v>53901</v>
      </c>
      <c r="E38" s="11"/>
      <c r="F38"/>
      <c r="G38" s="13"/>
      <c r="H38"/>
      <c r="I38" s="19"/>
      <c r="J38" s="21"/>
      <c r="K38" s="17"/>
      <c r="L38" s="9"/>
      <c r="M38" s="7"/>
      <c r="N38" s="5"/>
    </row>
    <row r="39" spans="3:14" ht="13.5" hidden="1">
      <c r="C39">
        <v>38</v>
      </c>
      <c r="D39">
        <v>56982</v>
      </c>
      <c r="E39" s="11"/>
      <c r="F39"/>
      <c r="G39" s="13"/>
      <c r="H39"/>
      <c r="I39" s="19"/>
      <c r="J39" s="21"/>
      <c r="K39" s="17"/>
      <c r="L39" s="9"/>
      <c r="M39" s="7"/>
      <c r="N39" s="5"/>
    </row>
    <row r="40" spans="3:14" ht="13.5" hidden="1">
      <c r="C40">
        <v>39</v>
      </c>
      <c r="D40">
        <v>65535</v>
      </c>
      <c r="E40" s="11"/>
      <c r="F40"/>
      <c r="G40" s="13"/>
      <c r="H40"/>
      <c r="I40" s="19"/>
      <c r="J40" s="21"/>
      <c r="K40" s="17"/>
      <c r="L40" s="9"/>
      <c r="M40" s="7"/>
      <c r="N40" s="5"/>
    </row>
    <row r="41" spans="4:47" ht="13.5">
      <c r="D41" s="16" t="s">
        <v>176</v>
      </c>
      <c r="E41" s="12"/>
      <c r="F41" s="25"/>
      <c r="G41" s="14"/>
      <c r="H41" s="27"/>
      <c r="I41" s="20"/>
      <c r="J41" s="22"/>
      <c r="K41" s="18"/>
      <c r="L41" s="10"/>
      <c r="M41" s="8"/>
      <c r="N41" s="6"/>
      <c r="P41" s="15" t="s">
        <v>178</v>
      </c>
      <c r="Q41" t="s">
        <v>177</v>
      </c>
      <c r="T41" t="s">
        <v>177</v>
      </c>
      <c r="W41" t="s">
        <v>177</v>
      </c>
      <c r="Z41" t="s">
        <v>177</v>
      </c>
      <c r="AC41" t="s">
        <v>177</v>
      </c>
      <c r="AF41" t="s">
        <v>177</v>
      </c>
      <c r="AI41" t="s">
        <v>177</v>
      </c>
      <c r="AL41" t="s">
        <v>177</v>
      </c>
      <c r="AO41" t="s">
        <v>177</v>
      </c>
      <c r="AR41" t="s">
        <v>177</v>
      </c>
      <c r="AU41" t="s">
        <v>177</v>
      </c>
    </row>
    <row r="42" spans="2:46" ht="13.5">
      <c r="B42" t="s">
        <v>155</v>
      </c>
      <c r="C42" t="s">
        <v>156</v>
      </c>
      <c r="D42" s="15" t="s">
        <v>157</v>
      </c>
      <c r="E42" s="11" t="s">
        <v>158</v>
      </c>
      <c r="F42" s="24" t="s">
        <v>159</v>
      </c>
      <c r="G42" s="13" t="s">
        <v>160</v>
      </c>
      <c r="H42" s="26" t="s">
        <v>161</v>
      </c>
      <c r="I42" s="19" t="s">
        <v>162</v>
      </c>
      <c r="J42" s="21" t="s">
        <v>163</v>
      </c>
      <c r="K42" s="17" t="s">
        <v>165</v>
      </c>
      <c r="L42" s="9" t="s">
        <v>164</v>
      </c>
      <c r="M42" s="7" t="s">
        <v>166</v>
      </c>
      <c r="N42" s="5" t="s">
        <v>167</v>
      </c>
      <c r="P42" s="15" t="s">
        <v>157</v>
      </c>
      <c r="S42" s="11" t="s">
        <v>158</v>
      </c>
      <c r="V42" s="24" t="s">
        <v>159</v>
      </c>
      <c r="Y42" s="13" t="s">
        <v>160</v>
      </c>
      <c r="AB42" s="26" t="s">
        <v>161</v>
      </c>
      <c r="AE42" s="19" t="s">
        <v>162</v>
      </c>
      <c r="AH42" s="21" t="s">
        <v>163</v>
      </c>
      <c r="AK42" s="17" t="s">
        <v>165</v>
      </c>
      <c r="AN42" s="9" t="s">
        <v>164</v>
      </c>
      <c r="AQ42" s="7" t="s">
        <v>166</v>
      </c>
      <c r="AT42" s="5" t="s">
        <v>167</v>
      </c>
    </row>
    <row r="43" spans="1:48" ht="13.5">
      <c r="A43" s="41"/>
      <c r="D43" s="15"/>
      <c r="E43" s="11"/>
      <c r="F43" s="24"/>
      <c r="G43" s="13"/>
      <c r="H43" s="26"/>
      <c r="I43" s="19"/>
      <c r="J43" s="21"/>
      <c r="K43" s="17"/>
      <c r="L43" s="9"/>
      <c r="M43" s="7"/>
      <c r="N43" s="5"/>
      <c r="O43" s="41"/>
      <c r="P43" s="40">
        <v>0</v>
      </c>
      <c r="Q43" s="41">
        <f aca="true" t="shared" si="0" ref="Q43:Q74">IF(+R$1:R$65536&lt;1,VLOOKUP(+P$1:P$65536,MLV,2),+R$1:R$65536)</f>
        <v>30</v>
      </c>
      <c r="R43" s="41">
        <v>30</v>
      </c>
      <c r="S43" s="42">
        <v>0</v>
      </c>
      <c r="T43" s="41">
        <f aca="true" t="shared" si="1" ref="T43:T74">IF(+U$1:U$65536&lt;1,VLOOKUP(+S$1:S$65536,MLV,2),+U$1:U$65536)</f>
        <v>30</v>
      </c>
      <c r="U43" s="41">
        <v>30</v>
      </c>
      <c r="V43" s="43">
        <v>0</v>
      </c>
      <c r="W43" s="41">
        <f aca="true" t="shared" si="2" ref="W43:W74">IF(+X$1:X$65536&lt;1,VLOOKUP(+V$1:V$65536,MLV,2),+X$1:X$65536)</f>
        <v>30</v>
      </c>
      <c r="X43" s="41">
        <v>30</v>
      </c>
      <c r="Y43" s="44">
        <v>0</v>
      </c>
      <c r="Z43" s="41">
        <f aca="true" t="shared" si="3" ref="Z43:Z74">IF(+AA$1:AA$65536&lt;1,VLOOKUP(+Y$1:Y$65536,MLV,2),+AA$1:AA$65536)</f>
        <v>30</v>
      </c>
      <c r="AA43" s="41">
        <v>30</v>
      </c>
      <c r="AB43" s="45">
        <v>0</v>
      </c>
      <c r="AC43" s="41">
        <f aca="true" t="shared" si="4" ref="AC43:AC74">IF(+AD$1:AD$65536&lt;1,VLOOKUP(+AB$1:AB$65536,MLV,2),+AD$1:AD$65536)</f>
        <v>30</v>
      </c>
      <c r="AD43" s="41">
        <v>30</v>
      </c>
      <c r="AE43" s="46">
        <v>0</v>
      </c>
      <c r="AF43" s="41">
        <f aca="true" t="shared" si="5" ref="AF43:AF74">IF(+AG$1:AG$65536&lt;1,VLOOKUP(+AE$1:AE$65536,MLV,2),+AG$1:AG$65536)</f>
        <v>30</v>
      </c>
      <c r="AG43" s="41">
        <v>30</v>
      </c>
      <c r="AH43" s="47">
        <v>0</v>
      </c>
      <c r="AI43" s="41">
        <f aca="true" t="shared" si="6" ref="AI43:AI74">IF(+AJ$1:AJ$65536&lt;1,VLOOKUP(+AH$1:AH$65536,MLV,2),+AJ$1:AJ$65536)</f>
        <v>30</v>
      </c>
      <c r="AJ43" s="41">
        <v>30</v>
      </c>
      <c r="AK43" s="48">
        <v>0</v>
      </c>
      <c r="AL43" s="41">
        <f aca="true" t="shared" si="7" ref="AL43:AL74">IF(+AM$1:AM$65536&lt;1,VLOOKUP(+AK$1:AK$65536,MLV,2),+AM$1:AM$65536)</f>
        <v>30</v>
      </c>
      <c r="AM43" s="41">
        <v>30</v>
      </c>
      <c r="AN43" s="49">
        <v>0</v>
      </c>
      <c r="AO43" s="41">
        <f aca="true" t="shared" si="8" ref="AO43:AO74">IF(+AP$1:AP$65536&lt;1,VLOOKUP(+AN$1:AN$65536,MLV,2),+AP$1:AP$65536)</f>
        <v>30</v>
      </c>
      <c r="AP43" s="41">
        <v>30</v>
      </c>
      <c r="AQ43" s="50">
        <v>0</v>
      </c>
      <c r="AR43" s="41">
        <f aca="true" t="shared" si="9" ref="AR43:AR74">IF(+AS$1:AS$65536&lt;1,VLOOKUP(+AQ$1:AQ$65536,MLV,2),+AS$1:AS$65536)</f>
        <v>30</v>
      </c>
      <c r="AS43" s="41">
        <v>30</v>
      </c>
      <c r="AT43" s="51">
        <v>0</v>
      </c>
      <c r="AU43" s="41">
        <f aca="true" t="shared" si="10" ref="AU43:AU74">IF(+AV$1:AV$65536&lt;1,VLOOKUP(+AT$1:AT$65536,MLV,2),+AV$1:AV$65536)</f>
        <v>30</v>
      </c>
      <c r="AV43" s="41">
        <v>30</v>
      </c>
    </row>
    <row r="44" spans="2:48" ht="13.5">
      <c r="B44" s="2" t="s">
        <v>168</v>
      </c>
      <c r="C44">
        <v>52</v>
      </c>
      <c r="D44">
        <v>1</v>
      </c>
      <c r="E44">
        <v>1</v>
      </c>
      <c r="F44">
        <v>1</v>
      </c>
      <c r="G44">
        <v>1</v>
      </c>
      <c r="H44">
        <v>1</v>
      </c>
      <c r="I44"/>
      <c r="J44"/>
      <c r="K44"/>
      <c r="L44"/>
      <c r="M44">
        <v>1</v>
      </c>
      <c r="N44"/>
      <c r="P44" s="15">
        <f aca="true" t="shared" si="11" ref="P44:P107">P43+IF(+R$1:R$65536&lt;1,1)</f>
        <v>1</v>
      </c>
      <c r="Q44">
        <f t="shared" si="0"/>
        <v>178</v>
      </c>
      <c r="R44">
        <f aca="true" t="shared" si="12" ref="R44:R75">Q43-IF(+D$1:D$65536&lt;&gt;"",+$C:$C+D$1:D$65536)</f>
        <v>-23</v>
      </c>
      <c r="S44" s="11">
        <f aca="true" t="shared" si="13" ref="S44:S107">S43+IF(+U$1:U$65536&lt;1,1)</f>
        <v>1</v>
      </c>
      <c r="T44">
        <f t="shared" si="1"/>
        <v>178</v>
      </c>
      <c r="U44">
        <f aca="true" t="shared" si="14" ref="U44:U75">T43-IF(+E$1:E$65536&lt;&gt;"",+$C:$C+E$1:E$65536)</f>
        <v>-23</v>
      </c>
      <c r="V44" s="24">
        <f aca="true" t="shared" si="15" ref="V44:V107">V43+IF(+X$1:X$65536&lt;1,1)</f>
        <v>1</v>
      </c>
      <c r="W44">
        <f t="shared" si="2"/>
        <v>178</v>
      </c>
      <c r="X44">
        <f aca="true" t="shared" si="16" ref="X44:X75">W43-IF(+F$1:F$65536&lt;&gt;"",+$C:$C+F$1:F$65536)</f>
        <v>-23</v>
      </c>
      <c r="Y44" s="13">
        <f aca="true" t="shared" si="17" ref="Y44:Y107">Y43+IF(+AA$1:AA$65536&lt;1,1)</f>
        <v>0</v>
      </c>
      <c r="Z44">
        <f t="shared" si="3"/>
        <v>30</v>
      </c>
      <c r="AA44">
        <f>Z43-IF(+I:I&lt;&gt;"",+$C:$C+I:I)</f>
        <v>30</v>
      </c>
      <c r="AB44" s="26">
        <f aca="true" t="shared" si="18" ref="AB44:AB107">AB43+IF(+AD$1:AD$65536&lt;1,1)</f>
        <v>1</v>
      </c>
      <c r="AC44">
        <f t="shared" si="4"/>
        <v>178</v>
      </c>
      <c r="AD44">
        <f aca="true" t="shared" si="19" ref="AD44:AD75">AC43-IF(+H$1:H$65536&lt;&gt;"",+$C:$C+H$1:H$65536)</f>
        <v>-23</v>
      </c>
      <c r="AE44" s="19">
        <f aca="true" t="shared" si="20" ref="AE44:AE107">AE43+IF(+AG$1:AG$65536&lt;1,1)</f>
        <v>0</v>
      </c>
      <c r="AF44">
        <f t="shared" si="5"/>
        <v>30</v>
      </c>
      <c r="AG44">
        <f aca="true" t="shared" si="21" ref="AG44:AG75">AF43-IF(+I$1:I$65536&lt;&gt;"",+$C:$C+I$1:I$65536)</f>
        <v>30</v>
      </c>
      <c r="AH44" s="21">
        <f aca="true" t="shared" si="22" ref="AH44:AH107">AH43+IF(+AJ$1:AJ$65536&lt;1,1)</f>
        <v>0</v>
      </c>
      <c r="AI44">
        <f t="shared" si="6"/>
        <v>30</v>
      </c>
      <c r="AJ44">
        <f aca="true" t="shared" si="23" ref="AJ44:AJ75">AI43-IF(+J$1:J$65536&lt;&gt;"",+$C:$C+J$1:J$65536)</f>
        <v>30</v>
      </c>
      <c r="AK44" s="17">
        <f aca="true" t="shared" si="24" ref="AK44:AK107">AK43+IF(+AM$1:AM$65536&lt;1,1)</f>
        <v>0</v>
      </c>
      <c r="AL44">
        <f t="shared" si="7"/>
        <v>30</v>
      </c>
      <c r="AM44">
        <f aca="true" t="shared" si="25" ref="AM44:AM75">AL43-IF(+K$1:K$65536&lt;&gt;"",+$C:$C+K$1:K$65536)</f>
        <v>30</v>
      </c>
      <c r="AN44" s="9">
        <f aca="true" t="shared" si="26" ref="AN44:AN107">AN43+IF(+AP$1:AP$65536&lt;1,1)</f>
        <v>0</v>
      </c>
      <c r="AO44">
        <f t="shared" si="8"/>
        <v>30</v>
      </c>
      <c r="AP44">
        <f aca="true" t="shared" si="27" ref="AP44:AP75">AO43-IF(+L$1:L$65536&lt;&gt;"",+$C:$C+L$1:L$65536)</f>
        <v>30</v>
      </c>
      <c r="AQ44" s="7">
        <f aca="true" t="shared" si="28" ref="AQ44:AQ107">AQ43+IF(+AS$1:AS$65536&lt;1,1)</f>
        <v>1</v>
      </c>
      <c r="AR44">
        <f t="shared" si="9"/>
        <v>178</v>
      </c>
      <c r="AS44">
        <f aca="true" t="shared" si="29" ref="AS44:AS75">AR43-IF(+M$1:M$65536&lt;&gt;"",+$C:$C+M$1:M$65536)</f>
        <v>-23</v>
      </c>
      <c r="AT44" s="5">
        <f aca="true" t="shared" si="30" ref="AT44:AT107">AT43+IF(+AV$1:AV$65536&lt;1,1)</f>
        <v>0</v>
      </c>
      <c r="AU44">
        <f t="shared" si="10"/>
        <v>30</v>
      </c>
      <c r="AV44">
        <f aca="true" t="shared" si="31" ref="AV44:AV75">AU43-IF(+N$1:N$65536&lt;&gt;"",+$C:$C+N$1:N$65536)</f>
        <v>30</v>
      </c>
    </row>
    <row r="45" spans="2:48" ht="13.5">
      <c r="B45" t="s">
        <v>170</v>
      </c>
      <c r="C45">
        <v>0</v>
      </c>
      <c r="E45"/>
      <c r="F45"/>
      <c r="G45"/>
      <c r="H45"/>
      <c r="I45"/>
      <c r="J45"/>
      <c r="K45"/>
      <c r="L45"/>
      <c r="M45"/>
      <c r="N45"/>
      <c r="P45" s="15">
        <f t="shared" si="11"/>
        <v>1</v>
      </c>
      <c r="Q45">
        <f t="shared" si="0"/>
        <v>178</v>
      </c>
      <c r="R45">
        <f t="shared" si="12"/>
        <v>178</v>
      </c>
      <c r="S45" s="11">
        <f t="shared" si="13"/>
        <v>1</v>
      </c>
      <c r="T45">
        <f t="shared" si="1"/>
        <v>178</v>
      </c>
      <c r="U45">
        <f t="shared" si="14"/>
        <v>178</v>
      </c>
      <c r="V45" s="24">
        <f t="shared" si="15"/>
        <v>1</v>
      </c>
      <c r="W45">
        <f t="shared" si="2"/>
        <v>178</v>
      </c>
      <c r="X45">
        <f t="shared" si="16"/>
        <v>178</v>
      </c>
      <c r="Y45" s="13">
        <f t="shared" si="17"/>
        <v>0</v>
      </c>
      <c r="Z45">
        <f t="shared" si="3"/>
        <v>30</v>
      </c>
      <c r="AA45">
        <f aca="true" t="shared" si="32" ref="AA45:AA76">Z44-IF(+G$1:G$65536="○",+$C:$C)</f>
        <v>30</v>
      </c>
      <c r="AB45" s="26">
        <f t="shared" si="18"/>
        <v>1</v>
      </c>
      <c r="AC45">
        <f t="shared" si="4"/>
        <v>178</v>
      </c>
      <c r="AD45">
        <f t="shared" si="19"/>
        <v>178</v>
      </c>
      <c r="AE45" s="19">
        <f t="shared" si="20"/>
        <v>0</v>
      </c>
      <c r="AF45">
        <f t="shared" si="5"/>
        <v>30</v>
      </c>
      <c r="AG45">
        <f t="shared" si="21"/>
        <v>30</v>
      </c>
      <c r="AH45" s="21">
        <f t="shared" si="22"/>
        <v>0</v>
      </c>
      <c r="AI45">
        <f t="shared" si="6"/>
        <v>30</v>
      </c>
      <c r="AJ45">
        <f t="shared" si="23"/>
        <v>30</v>
      </c>
      <c r="AK45" s="17">
        <f t="shared" si="24"/>
        <v>0</v>
      </c>
      <c r="AL45">
        <f t="shared" si="7"/>
        <v>30</v>
      </c>
      <c r="AM45">
        <f t="shared" si="25"/>
        <v>30</v>
      </c>
      <c r="AN45" s="9">
        <f t="shared" si="26"/>
        <v>0</v>
      </c>
      <c r="AO45">
        <f t="shared" si="8"/>
        <v>30</v>
      </c>
      <c r="AP45">
        <f t="shared" si="27"/>
        <v>30</v>
      </c>
      <c r="AQ45" s="7">
        <f t="shared" si="28"/>
        <v>1</v>
      </c>
      <c r="AR45">
        <f t="shared" si="9"/>
        <v>178</v>
      </c>
      <c r="AS45">
        <f t="shared" si="29"/>
        <v>178</v>
      </c>
      <c r="AT45" s="5">
        <f t="shared" si="30"/>
        <v>0</v>
      </c>
      <c r="AU45">
        <f t="shared" si="10"/>
        <v>30</v>
      </c>
      <c r="AV45">
        <f t="shared" si="31"/>
        <v>30</v>
      </c>
    </row>
    <row r="46" spans="2:48" ht="13.5">
      <c r="B46" t="s">
        <v>169</v>
      </c>
      <c r="C46">
        <v>31</v>
      </c>
      <c r="D46">
        <v>1</v>
      </c>
      <c r="E46">
        <v>1</v>
      </c>
      <c r="F46"/>
      <c r="G46"/>
      <c r="H46"/>
      <c r="I46"/>
      <c r="J46"/>
      <c r="K46"/>
      <c r="L46">
        <v>1</v>
      </c>
      <c r="M46"/>
      <c r="N46"/>
      <c r="P46" s="15">
        <f t="shared" si="11"/>
        <v>1</v>
      </c>
      <c r="Q46">
        <f t="shared" si="0"/>
        <v>146</v>
      </c>
      <c r="R46">
        <f t="shared" si="12"/>
        <v>146</v>
      </c>
      <c r="S46" s="11">
        <f t="shared" si="13"/>
        <v>1</v>
      </c>
      <c r="T46">
        <f t="shared" si="1"/>
        <v>146</v>
      </c>
      <c r="U46">
        <f t="shared" si="14"/>
        <v>146</v>
      </c>
      <c r="V46" s="24">
        <f t="shared" si="15"/>
        <v>1</v>
      </c>
      <c r="W46">
        <f t="shared" si="2"/>
        <v>178</v>
      </c>
      <c r="X46">
        <f t="shared" si="16"/>
        <v>178</v>
      </c>
      <c r="Y46" s="13">
        <f t="shared" si="17"/>
        <v>0</v>
      </c>
      <c r="Z46">
        <f t="shared" si="3"/>
        <v>30</v>
      </c>
      <c r="AA46">
        <f t="shared" si="32"/>
        <v>30</v>
      </c>
      <c r="AB46" s="26">
        <f t="shared" si="18"/>
        <v>1</v>
      </c>
      <c r="AC46">
        <f t="shared" si="4"/>
        <v>178</v>
      </c>
      <c r="AD46">
        <f t="shared" si="19"/>
        <v>178</v>
      </c>
      <c r="AE46" s="19">
        <f t="shared" si="20"/>
        <v>0</v>
      </c>
      <c r="AF46">
        <f t="shared" si="5"/>
        <v>30</v>
      </c>
      <c r="AG46">
        <f t="shared" si="21"/>
        <v>30</v>
      </c>
      <c r="AH46" s="21">
        <f t="shared" si="22"/>
        <v>0</v>
      </c>
      <c r="AI46">
        <f t="shared" si="6"/>
        <v>30</v>
      </c>
      <c r="AJ46">
        <f t="shared" si="23"/>
        <v>30</v>
      </c>
      <c r="AK46" s="17">
        <f t="shared" si="24"/>
        <v>0</v>
      </c>
      <c r="AL46">
        <f t="shared" si="7"/>
        <v>30</v>
      </c>
      <c r="AM46">
        <f t="shared" si="25"/>
        <v>30</v>
      </c>
      <c r="AN46" s="9">
        <f t="shared" si="26"/>
        <v>1</v>
      </c>
      <c r="AO46">
        <f t="shared" si="8"/>
        <v>178</v>
      </c>
      <c r="AP46">
        <f t="shared" si="27"/>
        <v>-2</v>
      </c>
      <c r="AQ46" s="7">
        <f t="shared" si="28"/>
        <v>1</v>
      </c>
      <c r="AR46">
        <f t="shared" si="9"/>
        <v>178</v>
      </c>
      <c r="AS46">
        <f t="shared" si="29"/>
        <v>178</v>
      </c>
      <c r="AT46" s="5">
        <f t="shared" si="30"/>
        <v>0</v>
      </c>
      <c r="AU46">
        <f t="shared" si="10"/>
        <v>30</v>
      </c>
      <c r="AV46">
        <f t="shared" si="31"/>
        <v>30</v>
      </c>
    </row>
    <row r="47" spans="2:48" ht="13.5">
      <c r="B47" t="s">
        <v>169</v>
      </c>
      <c r="C47">
        <v>31</v>
      </c>
      <c r="D47">
        <v>1</v>
      </c>
      <c r="E47">
        <v>1</v>
      </c>
      <c r="F47"/>
      <c r="G47"/>
      <c r="H47"/>
      <c r="I47"/>
      <c r="J47"/>
      <c r="K47"/>
      <c r="L47">
        <v>1</v>
      </c>
      <c r="M47"/>
      <c r="N47"/>
      <c r="P47" s="15">
        <f t="shared" si="11"/>
        <v>1</v>
      </c>
      <c r="Q47">
        <f t="shared" si="0"/>
        <v>114</v>
      </c>
      <c r="R47">
        <f t="shared" si="12"/>
        <v>114</v>
      </c>
      <c r="S47" s="11">
        <f t="shared" si="13"/>
        <v>1</v>
      </c>
      <c r="T47">
        <f t="shared" si="1"/>
        <v>114</v>
      </c>
      <c r="U47">
        <f t="shared" si="14"/>
        <v>114</v>
      </c>
      <c r="V47" s="24">
        <f t="shared" si="15"/>
        <v>1</v>
      </c>
      <c r="W47">
        <f t="shared" si="2"/>
        <v>178</v>
      </c>
      <c r="X47">
        <f t="shared" si="16"/>
        <v>178</v>
      </c>
      <c r="Y47" s="13">
        <f t="shared" si="17"/>
        <v>0</v>
      </c>
      <c r="Z47">
        <f t="shared" si="3"/>
        <v>30</v>
      </c>
      <c r="AA47">
        <f t="shared" si="32"/>
        <v>30</v>
      </c>
      <c r="AB47" s="26">
        <f t="shared" si="18"/>
        <v>1</v>
      </c>
      <c r="AC47">
        <f t="shared" si="4"/>
        <v>178</v>
      </c>
      <c r="AD47">
        <f t="shared" si="19"/>
        <v>178</v>
      </c>
      <c r="AE47" s="19">
        <f t="shared" si="20"/>
        <v>0</v>
      </c>
      <c r="AF47">
        <f t="shared" si="5"/>
        <v>30</v>
      </c>
      <c r="AG47">
        <f t="shared" si="21"/>
        <v>30</v>
      </c>
      <c r="AH47" s="21">
        <f t="shared" si="22"/>
        <v>0</v>
      </c>
      <c r="AI47">
        <f t="shared" si="6"/>
        <v>30</v>
      </c>
      <c r="AJ47">
        <f t="shared" si="23"/>
        <v>30</v>
      </c>
      <c r="AK47" s="17">
        <f t="shared" si="24"/>
        <v>0</v>
      </c>
      <c r="AL47">
        <f t="shared" si="7"/>
        <v>30</v>
      </c>
      <c r="AM47">
        <f t="shared" si="25"/>
        <v>30</v>
      </c>
      <c r="AN47" s="9">
        <f t="shared" si="26"/>
        <v>1</v>
      </c>
      <c r="AO47">
        <f t="shared" si="8"/>
        <v>146</v>
      </c>
      <c r="AP47">
        <f t="shared" si="27"/>
        <v>146</v>
      </c>
      <c r="AQ47" s="7">
        <f t="shared" si="28"/>
        <v>1</v>
      </c>
      <c r="AR47">
        <f t="shared" si="9"/>
        <v>178</v>
      </c>
      <c r="AS47">
        <f t="shared" si="29"/>
        <v>178</v>
      </c>
      <c r="AT47" s="5">
        <f t="shared" si="30"/>
        <v>0</v>
      </c>
      <c r="AU47">
        <f t="shared" si="10"/>
        <v>30</v>
      </c>
      <c r="AV47">
        <f t="shared" si="31"/>
        <v>30</v>
      </c>
    </row>
    <row r="48" spans="1:48" ht="13.5">
      <c r="A48" s="29"/>
      <c r="B48" t="s">
        <v>169</v>
      </c>
      <c r="C48">
        <v>31</v>
      </c>
      <c r="D48">
        <v>1</v>
      </c>
      <c r="E48">
        <v>1</v>
      </c>
      <c r="F48"/>
      <c r="G48"/>
      <c r="H48"/>
      <c r="I48"/>
      <c r="J48"/>
      <c r="K48"/>
      <c r="L48">
        <v>1</v>
      </c>
      <c r="M48"/>
      <c r="N48"/>
      <c r="O48" s="29"/>
      <c r="P48" s="28">
        <f t="shared" si="11"/>
        <v>1</v>
      </c>
      <c r="Q48" s="29">
        <f t="shared" si="0"/>
        <v>82</v>
      </c>
      <c r="R48" s="29">
        <f t="shared" si="12"/>
        <v>82</v>
      </c>
      <c r="S48" s="30">
        <f t="shared" si="13"/>
        <v>1</v>
      </c>
      <c r="T48" s="29">
        <f t="shared" si="1"/>
        <v>82</v>
      </c>
      <c r="U48" s="29">
        <f t="shared" si="14"/>
        <v>82</v>
      </c>
      <c r="V48" s="31">
        <f t="shared" si="15"/>
        <v>1</v>
      </c>
      <c r="W48" s="29">
        <f t="shared" si="2"/>
        <v>178</v>
      </c>
      <c r="X48" s="29">
        <f t="shared" si="16"/>
        <v>178</v>
      </c>
      <c r="Y48" s="32">
        <f t="shared" si="17"/>
        <v>0</v>
      </c>
      <c r="Z48" s="29">
        <f t="shared" si="3"/>
        <v>30</v>
      </c>
      <c r="AA48" s="29">
        <f t="shared" si="32"/>
        <v>30</v>
      </c>
      <c r="AB48" s="33">
        <f t="shared" si="18"/>
        <v>1</v>
      </c>
      <c r="AC48" s="29">
        <f t="shared" si="4"/>
        <v>178</v>
      </c>
      <c r="AD48" s="29">
        <f t="shared" si="19"/>
        <v>178</v>
      </c>
      <c r="AE48" s="34">
        <f t="shared" si="20"/>
        <v>0</v>
      </c>
      <c r="AF48" s="29">
        <f t="shared" si="5"/>
        <v>30</v>
      </c>
      <c r="AG48" s="29">
        <f t="shared" si="21"/>
        <v>30</v>
      </c>
      <c r="AH48" s="35">
        <f t="shared" si="22"/>
        <v>0</v>
      </c>
      <c r="AI48" s="29">
        <f t="shared" si="6"/>
        <v>30</v>
      </c>
      <c r="AJ48" s="29">
        <f t="shared" si="23"/>
        <v>30</v>
      </c>
      <c r="AK48" s="36">
        <f t="shared" si="24"/>
        <v>0</v>
      </c>
      <c r="AL48" s="29">
        <f t="shared" si="7"/>
        <v>30</v>
      </c>
      <c r="AM48" s="29">
        <f t="shared" si="25"/>
        <v>30</v>
      </c>
      <c r="AN48" s="37">
        <f t="shared" si="26"/>
        <v>1</v>
      </c>
      <c r="AO48" s="29">
        <f t="shared" si="8"/>
        <v>114</v>
      </c>
      <c r="AP48" s="29">
        <f t="shared" si="27"/>
        <v>114</v>
      </c>
      <c r="AQ48" s="38">
        <f t="shared" si="28"/>
        <v>1</v>
      </c>
      <c r="AR48" s="29">
        <f t="shared" si="9"/>
        <v>178</v>
      </c>
      <c r="AS48" s="29">
        <f t="shared" si="29"/>
        <v>178</v>
      </c>
      <c r="AT48" s="39">
        <f t="shared" si="30"/>
        <v>0</v>
      </c>
      <c r="AU48" s="29">
        <f t="shared" si="10"/>
        <v>30</v>
      </c>
      <c r="AV48" s="29">
        <f t="shared" si="31"/>
        <v>30</v>
      </c>
    </row>
    <row r="49" spans="2:48" ht="13.5">
      <c r="B49" t="s">
        <v>169</v>
      </c>
      <c r="C49">
        <v>31</v>
      </c>
      <c r="D49">
        <v>1</v>
      </c>
      <c r="E49">
        <v>1</v>
      </c>
      <c r="F49"/>
      <c r="G49"/>
      <c r="H49"/>
      <c r="I49"/>
      <c r="J49"/>
      <c r="K49"/>
      <c r="L49">
        <v>1</v>
      </c>
      <c r="M49"/>
      <c r="N49"/>
      <c r="P49" s="15">
        <f t="shared" si="11"/>
        <v>1</v>
      </c>
      <c r="Q49">
        <f t="shared" si="0"/>
        <v>50</v>
      </c>
      <c r="R49">
        <f t="shared" si="12"/>
        <v>50</v>
      </c>
      <c r="S49" s="11">
        <f t="shared" si="13"/>
        <v>1</v>
      </c>
      <c r="T49">
        <f t="shared" si="1"/>
        <v>50</v>
      </c>
      <c r="U49">
        <f t="shared" si="14"/>
        <v>50</v>
      </c>
      <c r="V49" s="24">
        <f t="shared" si="15"/>
        <v>1</v>
      </c>
      <c r="W49">
        <f t="shared" si="2"/>
        <v>178</v>
      </c>
      <c r="X49">
        <f t="shared" si="16"/>
        <v>178</v>
      </c>
      <c r="Y49" s="13">
        <f t="shared" si="17"/>
        <v>0</v>
      </c>
      <c r="Z49">
        <f t="shared" si="3"/>
        <v>30</v>
      </c>
      <c r="AA49">
        <f t="shared" si="32"/>
        <v>30</v>
      </c>
      <c r="AB49" s="26">
        <f t="shared" si="18"/>
        <v>1</v>
      </c>
      <c r="AC49">
        <f t="shared" si="4"/>
        <v>178</v>
      </c>
      <c r="AD49">
        <f t="shared" si="19"/>
        <v>178</v>
      </c>
      <c r="AE49" s="19">
        <f t="shared" si="20"/>
        <v>0</v>
      </c>
      <c r="AF49">
        <f t="shared" si="5"/>
        <v>30</v>
      </c>
      <c r="AG49">
        <f t="shared" si="21"/>
        <v>30</v>
      </c>
      <c r="AH49" s="21">
        <f t="shared" si="22"/>
        <v>0</v>
      </c>
      <c r="AI49">
        <f t="shared" si="6"/>
        <v>30</v>
      </c>
      <c r="AJ49">
        <f t="shared" si="23"/>
        <v>30</v>
      </c>
      <c r="AK49" s="17">
        <f t="shared" si="24"/>
        <v>0</v>
      </c>
      <c r="AL49">
        <f t="shared" si="7"/>
        <v>30</v>
      </c>
      <c r="AM49">
        <f t="shared" si="25"/>
        <v>30</v>
      </c>
      <c r="AN49" s="9">
        <f t="shared" si="26"/>
        <v>1</v>
      </c>
      <c r="AO49">
        <f t="shared" si="8"/>
        <v>82</v>
      </c>
      <c r="AP49">
        <f t="shared" si="27"/>
        <v>82</v>
      </c>
      <c r="AQ49" s="7">
        <f t="shared" si="28"/>
        <v>1</v>
      </c>
      <c r="AR49">
        <f t="shared" si="9"/>
        <v>178</v>
      </c>
      <c r="AS49">
        <f t="shared" si="29"/>
        <v>178</v>
      </c>
      <c r="AT49" s="5">
        <f t="shared" si="30"/>
        <v>0</v>
      </c>
      <c r="AU49">
        <f t="shared" si="10"/>
        <v>30</v>
      </c>
      <c r="AV49">
        <f t="shared" si="31"/>
        <v>30</v>
      </c>
    </row>
    <row r="50" spans="2:48" ht="13.5">
      <c r="B50" t="s">
        <v>169</v>
      </c>
      <c r="C50">
        <v>31</v>
      </c>
      <c r="D50">
        <v>1</v>
      </c>
      <c r="E50">
        <v>1</v>
      </c>
      <c r="F50"/>
      <c r="G50"/>
      <c r="H50"/>
      <c r="I50"/>
      <c r="J50"/>
      <c r="K50"/>
      <c r="L50">
        <v>1</v>
      </c>
      <c r="M50"/>
      <c r="N50"/>
      <c r="P50" s="15">
        <f t="shared" si="11"/>
        <v>1</v>
      </c>
      <c r="Q50">
        <f t="shared" si="0"/>
        <v>18</v>
      </c>
      <c r="R50">
        <f t="shared" si="12"/>
        <v>18</v>
      </c>
      <c r="S50" s="11">
        <f t="shared" si="13"/>
        <v>1</v>
      </c>
      <c r="T50">
        <f t="shared" si="1"/>
        <v>18</v>
      </c>
      <c r="U50">
        <f t="shared" si="14"/>
        <v>18</v>
      </c>
      <c r="V50" s="24">
        <f t="shared" si="15"/>
        <v>1</v>
      </c>
      <c r="W50">
        <f t="shared" si="2"/>
        <v>178</v>
      </c>
      <c r="X50">
        <f t="shared" si="16"/>
        <v>178</v>
      </c>
      <c r="Y50" s="13">
        <f t="shared" si="17"/>
        <v>0</v>
      </c>
      <c r="Z50">
        <f t="shared" si="3"/>
        <v>30</v>
      </c>
      <c r="AA50">
        <f t="shared" si="32"/>
        <v>30</v>
      </c>
      <c r="AB50" s="26">
        <f t="shared" si="18"/>
        <v>1</v>
      </c>
      <c r="AC50">
        <f t="shared" si="4"/>
        <v>178</v>
      </c>
      <c r="AD50">
        <f t="shared" si="19"/>
        <v>178</v>
      </c>
      <c r="AE50" s="19">
        <f t="shared" si="20"/>
        <v>0</v>
      </c>
      <c r="AF50">
        <f t="shared" si="5"/>
        <v>30</v>
      </c>
      <c r="AG50">
        <f t="shared" si="21"/>
        <v>30</v>
      </c>
      <c r="AH50" s="21">
        <f t="shared" si="22"/>
        <v>0</v>
      </c>
      <c r="AI50">
        <f t="shared" si="6"/>
        <v>30</v>
      </c>
      <c r="AJ50">
        <f t="shared" si="23"/>
        <v>30</v>
      </c>
      <c r="AK50" s="17">
        <f t="shared" si="24"/>
        <v>0</v>
      </c>
      <c r="AL50">
        <f t="shared" si="7"/>
        <v>30</v>
      </c>
      <c r="AM50">
        <f t="shared" si="25"/>
        <v>30</v>
      </c>
      <c r="AN50" s="9">
        <f t="shared" si="26"/>
        <v>1</v>
      </c>
      <c r="AO50">
        <f t="shared" si="8"/>
        <v>50</v>
      </c>
      <c r="AP50">
        <f t="shared" si="27"/>
        <v>50</v>
      </c>
      <c r="AQ50" s="7">
        <f t="shared" si="28"/>
        <v>1</v>
      </c>
      <c r="AR50">
        <f t="shared" si="9"/>
        <v>178</v>
      </c>
      <c r="AS50">
        <f t="shared" si="29"/>
        <v>178</v>
      </c>
      <c r="AT50" s="5">
        <f t="shared" si="30"/>
        <v>0</v>
      </c>
      <c r="AU50">
        <f t="shared" si="10"/>
        <v>30</v>
      </c>
      <c r="AV50">
        <f t="shared" si="31"/>
        <v>30</v>
      </c>
    </row>
    <row r="51" spans="2:48" ht="13.5">
      <c r="B51" t="s">
        <v>169</v>
      </c>
      <c r="C51">
        <v>31</v>
      </c>
      <c r="D51">
        <v>1</v>
      </c>
      <c r="E51">
        <v>1</v>
      </c>
      <c r="F51"/>
      <c r="G51"/>
      <c r="H51"/>
      <c r="I51"/>
      <c r="J51"/>
      <c r="K51"/>
      <c r="L51">
        <v>1</v>
      </c>
      <c r="M51"/>
      <c r="N51"/>
      <c r="P51" s="15">
        <f t="shared" si="11"/>
        <v>2</v>
      </c>
      <c r="Q51">
        <f t="shared" si="0"/>
        <v>290</v>
      </c>
      <c r="R51">
        <f t="shared" si="12"/>
        <v>-14</v>
      </c>
      <c r="S51" s="11">
        <f t="shared" si="13"/>
        <v>2</v>
      </c>
      <c r="T51">
        <f t="shared" si="1"/>
        <v>290</v>
      </c>
      <c r="U51">
        <f t="shared" si="14"/>
        <v>-14</v>
      </c>
      <c r="V51" s="24">
        <f t="shared" si="15"/>
        <v>1</v>
      </c>
      <c r="W51">
        <f t="shared" si="2"/>
        <v>178</v>
      </c>
      <c r="X51">
        <f t="shared" si="16"/>
        <v>178</v>
      </c>
      <c r="Y51" s="13">
        <f t="shared" si="17"/>
        <v>0</v>
      </c>
      <c r="Z51">
        <f t="shared" si="3"/>
        <v>30</v>
      </c>
      <c r="AA51">
        <f t="shared" si="32"/>
        <v>30</v>
      </c>
      <c r="AB51" s="26">
        <f t="shared" si="18"/>
        <v>1</v>
      </c>
      <c r="AC51">
        <f t="shared" si="4"/>
        <v>178</v>
      </c>
      <c r="AD51">
        <f t="shared" si="19"/>
        <v>178</v>
      </c>
      <c r="AE51" s="19">
        <f t="shared" si="20"/>
        <v>0</v>
      </c>
      <c r="AF51">
        <f t="shared" si="5"/>
        <v>30</v>
      </c>
      <c r="AG51">
        <f t="shared" si="21"/>
        <v>30</v>
      </c>
      <c r="AH51" s="21">
        <f t="shared" si="22"/>
        <v>0</v>
      </c>
      <c r="AI51">
        <f t="shared" si="6"/>
        <v>30</v>
      </c>
      <c r="AJ51">
        <f t="shared" si="23"/>
        <v>30</v>
      </c>
      <c r="AK51" s="17">
        <f t="shared" si="24"/>
        <v>0</v>
      </c>
      <c r="AL51">
        <f t="shared" si="7"/>
        <v>30</v>
      </c>
      <c r="AM51">
        <f t="shared" si="25"/>
        <v>30</v>
      </c>
      <c r="AN51" s="9">
        <f t="shared" si="26"/>
        <v>1</v>
      </c>
      <c r="AO51">
        <f t="shared" si="8"/>
        <v>18</v>
      </c>
      <c r="AP51">
        <f t="shared" si="27"/>
        <v>18</v>
      </c>
      <c r="AQ51" s="7">
        <f t="shared" si="28"/>
        <v>1</v>
      </c>
      <c r="AR51">
        <f t="shared" si="9"/>
        <v>178</v>
      </c>
      <c r="AS51">
        <f t="shared" si="29"/>
        <v>178</v>
      </c>
      <c r="AT51" s="5">
        <f t="shared" si="30"/>
        <v>0</v>
      </c>
      <c r="AU51">
        <f t="shared" si="10"/>
        <v>30</v>
      </c>
      <c r="AV51">
        <f t="shared" si="31"/>
        <v>30</v>
      </c>
    </row>
    <row r="52" spans="2:48" ht="13.5">
      <c r="B52" t="s">
        <v>169</v>
      </c>
      <c r="C52">
        <v>31</v>
      </c>
      <c r="E52"/>
      <c r="F52"/>
      <c r="G52"/>
      <c r="H52"/>
      <c r="I52"/>
      <c r="J52"/>
      <c r="K52"/>
      <c r="L52">
        <v>1</v>
      </c>
      <c r="M52"/>
      <c r="N52"/>
      <c r="P52" s="15">
        <f t="shared" si="11"/>
        <v>2</v>
      </c>
      <c r="Q52">
        <f t="shared" si="0"/>
        <v>290</v>
      </c>
      <c r="R52">
        <f t="shared" si="12"/>
        <v>290</v>
      </c>
      <c r="S52" s="11">
        <f t="shared" si="13"/>
        <v>2</v>
      </c>
      <c r="T52">
        <f t="shared" si="1"/>
        <v>290</v>
      </c>
      <c r="U52">
        <f t="shared" si="14"/>
        <v>290</v>
      </c>
      <c r="V52" s="24">
        <f t="shared" si="15"/>
        <v>1</v>
      </c>
      <c r="W52">
        <f t="shared" si="2"/>
        <v>178</v>
      </c>
      <c r="X52">
        <f t="shared" si="16"/>
        <v>178</v>
      </c>
      <c r="Y52" s="13">
        <f t="shared" si="17"/>
        <v>0</v>
      </c>
      <c r="Z52">
        <f t="shared" si="3"/>
        <v>30</v>
      </c>
      <c r="AA52">
        <f t="shared" si="32"/>
        <v>30</v>
      </c>
      <c r="AB52" s="26">
        <f t="shared" si="18"/>
        <v>1</v>
      </c>
      <c r="AC52">
        <f t="shared" si="4"/>
        <v>178</v>
      </c>
      <c r="AD52">
        <f t="shared" si="19"/>
        <v>178</v>
      </c>
      <c r="AE52" s="19">
        <f t="shared" si="20"/>
        <v>0</v>
      </c>
      <c r="AF52">
        <f t="shared" si="5"/>
        <v>30</v>
      </c>
      <c r="AG52">
        <f t="shared" si="21"/>
        <v>30</v>
      </c>
      <c r="AH52" s="21">
        <f t="shared" si="22"/>
        <v>0</v>
      </c>
      <c r="AI52">
        <f t="shared" si="6"/>
        <v>30</v>
      </c>
      <c r="AJ52">
        <f t="shared" si="23"/>
        <v>30</v>
      </c>
      <c r="AK52" s="17">
        <f t="shared" si="24"/>
        <v>0</v>
      </c>
      <c r="AL52">
        <f t="shared" si="7"/>
        <v>30</v>
      </c>
      <c r="AM52">
        <f t="shared" si="25"/>
        <v>30</v>
      </c>
      <c r="AN52" s="9">
        <f t="shared" si="26"/>
        <v>2</v>
      </c>
      <c r="AO52">
        <f t="shared" si="8"/>
        <v>290</v>
      </c>
      <c r="AP52">
        <f t="shared" si="27"/>
        <v>-14</v>
      </c>
      <c r="AQ52" s="7">
        <f t="shared" si="28"/>
        <v>1</v>
      </c>
      <c r="AR52">
        <f t="shared" si="9"/>
        <v>178</v>
      </c>
      <c r="AS52">
        <f t="shared" si="29"/>
        <v>178</v>
      </c>
      <c r="AT52" s="5">
        <f t="shared" si="30"/>
        <v>0</v>
      </c>
      <c r="AU52">
        <f t="shared" si="10"/>
        <v>30</v>
      </c>
      <c r="AV52">
        <f t="shared" si="31"/>
        <v>30</v>
      </c>
    </row>
    <row r="53" spans="1:48" ht="13.5">
      <c r="A53" s="41"/>
      <c r="B53" t="s">
        <v>169</v>
      </c>
      <c r="C53">
        <v>31</v>
      </c>
      <c r="E53"/>
      <c r="F53"/>
      <c r="G53"/>
      <c r="H53"/>
      <c r="I53"/>
      <c r="J53">
        <v>1</v>
      </c>
      <c r="K53"/>
      <c r="L53"/>
      <c r="M53"/>
      <c r="N53"/>
      <c r="O53" s="41"/>
      <c r="P53" s="40">
        <f t="shared" si="11"/>
        <v>2</v>
      </c>
      <c r="Q53" s="41">
        <f t="shared" si="0"/>
        <v>290</v>
      </c>
      <c r="R53" s="41">
        <f t="shared" si="12"/>
        <v>290</v>
      </c>
      <c r="S53" s="42">
        <f t="shared" si="13"/>
        <v>2</v>
      </c>
      <c r="T53" s="41">
        <f t="shared" si="1"/>
        <v>290</v>
      </c>
      <c r="U53" s="41">
        <f t="shared" si="14"/>
        <v>290</v>
      </c>
      <c r="V53" s="43">
        <f t="shared" si="15"/>
        <v>1</v>
      </c>
      <c r="W53" s="41">
        <f t="shared" si="2"/>
        <v>178</v>
      </c>
      <c r="X53" s="41">
        <f t="shared" si="16"/>
        <v>178</v>
      </c>
      <c r="Y53" s="44">
        <f t="shared" si="17"/>
        <v>0</v>
      </c>
      <c r="Z53" s="41">
        <f t="shared" si="3"/>
        <v>30</v>
      </c>
      <c r="AA53" s="41">
        <f t="shared" si="32"/>
        <v>30</v>
      </c>
      <c r="AB53" s="45">
        <f t="shared" si="18"/>
        <v>1</v>
      </c>
      <c r="AC53" s="41">
        <f t="shared" si="4"/>
        <v>178</v>
      </c>
      <c r="AD53" s="41">
        <f t="shared" si="19"/>
        <v>178</v>
      </c>
      <c r="AE53" s="46">
        <f t="shared" si="20"/>
        <v>0</v>
      </c>
      <c r="AF53" s="41">
        <f t="shared" si="5"/>
        <v>30</v>
      </c>
      <c r="AG53" s="41">
        <f t="shared" si="21"/>
        <v>30</v>
      </c>
      <c r="AH53" s="47">
        <f t="shared" si="22"/>
        <v>1</v>
      </c>
      <c r="AI53" s="41">
        <f t="shared" si="6"/>
        <v>178</v>
      </c>
      <c r="AJ53" s="41">
        <f t="shared" si="23"/>
        <v>-2</v>
      </c>
      <c r="AK53" s="48">
        <f t="shared" si="24"/>
        <v>0</v>
      </c>
      <c r="AL53" s="41">
        <f t="shared" si="7"/>
        <v>30</v>
      </c>
      <c r="AM53" s="41">
        <f t="shared" si="25"/>
        <v>30</v>
      </c>
      <c r="AN53" s="49">
        <f t="shared" si="26"/>
        <v>2</v>
      </c>
      <c r="AO53" s="41">
        <f t="shared" si="8"/>
        <v>290</v>
      </c>
      <c r="AP53" s="41">
        <f t="shared" si="27"/>
        <v>290</v>
      </c>
      <c r="AQ53" s="50">
        <f t="shared" si="28"/>
        <v>1</v>
      </c>
      <c r="AR53" s="41">
        <f t="shared" si="9"/>
        <v>178</v>
      </c>
      <c r="AS53" s="41">
        <f t="shared" si="29"/>
        <v>178</v>
      </c>
      <c r="AT53" s="51">
        <f t="shared" si="30"/>
        <v>0</v>
      </c>
      <c r="AU53" s="41">
        <f t="shared" si="10"/>
        <v>30</v>
      </c>
      <c r="AV53" s="41">
        <f t="shared" si="31"/>
        <v>30</v>
      </c>
    </row>
    <row r="54" spans="2:48" ht="13.5">
      <c r="B54" t="s">
        <v>171</v>
      </c>
      <c r="C54">
        <v>500</v>
      </c>
      <c r="D54">
        <v>1</v>
      </c>
      <c r="E54">
        <v>1</v>
      </c>
      <c r="F54"/>
      <c r="G54"/>
      <c r="H54"/>
      <c r="I54"/>
      <c r="J54">
        <v>1</v>
      </c>
      <c r="K54"/>
      <c r="L54">
        <v>1</v>
      </c>
      <c r="M54"/>
      <c r="N54"/>
      <c r="P54" s="15">
        <f t="shared" si="11"/>
        <v>3</v>
      </c>
      <c r="Q54">
        <f t="shared" si="0"/>
        <v>458</v>
      </c>
      <c r="R54">
        <f t="shared" si="12"/>
        <v>-211</v>
      </c>
      <c r="S54" s="11">
        <f t="shared" si="13"/>
        <v>3</v>
      </c>
      <c r="T54">
        <f t="shared" si="1"/>
        <v>458</v>
      </c>
      <c r="U54">
        <f t="shared" si="14"/>
        <v>-211</v>
      </c>
      <c r="V54" s="24">
        <f t="shared" si="15"/>
        <v>1</v>
      </c>
      <c r="W54">
        <f t="shared" si="2"/>
        <v>178</v>
      </c>
      <c r="X54">
        <f t="shared" si="16"/>
        <v>178</v>
      </c>
      <c r="Y54" s="13">
        <f t="shared" si="17"/>
        <v>0</v>
      </c>
      <c r="Z54">
        <f t="shared" si="3"/>
        <v>30</v>
      </c>
      <c r="AA54">
        <f t="shared" si="32"/>
        <v>30</v>
      </c>
      <c r="AB54" s="26">
        <f t="shared" si="18"/>
        <v>1</v>
      </c>
      <c r="AC54">
        <f t="shared" si="4"/>
        <v>178</v>
      </c>
      <c r="AD54">
        <f t="shared" si="19"/>
        <v>178</v>
      </c>
      <c r="AE54" s="19">
        <f t="shared" si="20"/>
        <v>0</v>
      </c>
      <c r="AF54">
        <f t="shared" si="5"/>
        <v>30</v>
      </c>
      <c r="AG54">
        <f t="shared" si="21"/>
        <v>30</v>
      </c>
      <c r="AH54" s="21">
        <f t="shared" si="22"/>
        <v>2</v>
      </c>
      <c r="AI54">
        <f t="shared" si="6"/>
        <v>290</v>
      </c>
      <c r="AJ54">
        <f t="shared" si="23"/>
        <v>-323</v>
      </c>
      <c r="AK54" s="17">
        <f t="shared" si="24"/>
        <v>0</v>
      </c>
      <c r="AL54">
        <f t="shared" si="7"/>
        <v>30</v>
      </c>
      <c r="AM54">
        <f t="shared" si="25"/>
        <v>30</v>
      </c>
      <c r="AN54" s="9">
        <f t="shared" si="26"/>
        <v>3</v>
      </c>
      <c r="AO54">
        <f t="shared" si="8"/>
        <v>458</v>
      </c>
      <c r="AP54">
        <f t="shared" si="27"/>
        <v>-211</v>
      </c>
      <c r="AQ54" s="7">
        <f t="shared" si="28"/>
        <v>1</v>
      </c>
      <c r="AR54">
        <f t="shared" si="9"/>
        <v>178</v>
      </c>
      <c r="AS54">
        <f t="shared" si="29"/>
        <v>178</v>
      </c>
      <c r="AT54" s="5">
        <f t="shared" si="30"/>
        <v>0</v>
      </c>
      <c r="AU54">
        <f t="shared" si="10"/>
        <v>30</v>
      </c>
      <c r="AV54">
        <f t="shared" si="31"/>
        <v>30</v>
      </c>
    </row>
    <row r="55" spans="2:48" ht="13.5">
      <c r="B55" t="s">
        <v>172</v>
      </c>
      <c r="C55">
        <v>206</v>
      </c>
      <c r="E55">
        <v>1</v>
      </c>
      <c r="F55"/>
      <c r="G55"/>
      <c r="H55"/>
      <c r="I55"/>
      <c r="J55">
        <v>1</v>
      </c>
      <c r="K55"/>
      <c r="L55"/>
      <c r="M55"/>
      <c r="N55"/>
      <c r="P55" s="15">
        <f t="shared" si="11"/>
        <v>3</v>
      </c>
      <c r="Q55">
        <f t="shared" si="0"/>
        <v>458</v>
      </c>
      <c r="R55">
        <f t="shared" si="12"/>
        <v>458</v>
      </c>
      <c r="S55" s="11">
        <f t="shared" si="13"/>
        <v>3</v>
      </c>
      <c r="T55">
        <f t="shared" si="1"/>
        <v>251</v>
      </c>
      <c r="U55">
        <f t="shared" si="14"/>
        <v>251</v>
      </c>
      <c r="V55" s="24">
        <f t="shared" si="15"/>
        <v>1</v>
      </c>
      <c r="W55">
        <f t="shared" si="2"/>
        <v>178</v>
      </c>
      <c r="X55">
        <f t="shared" si="16"/>
        <v>178</v>
      </c>
      <c r="Y55" s="13">
        <f t="shared" si="17"/>
        <v>0</v>
      </c>
      <c r="Z55">
        <f t="shared" si="3"/>
        <v>30</v>
      </c>
      <c r="AA55">
        <f t="shared" si="32"/>
        <v>30</v>
      </c>
      <c r="AB55" s="26">
        <f t="shared" si="18"/>
        <v>1</v>
      </c>
      <c r="AC55">
        <f t="shared" si="4"/>
        <v>178</v>
      </c>
      <c r="AD55">
        <f t="shared" si="19"/>
        <v>178</v>
      </c>
      <c r="AE55" s="19">
        <f t="shared" si="20"/>
        <v>0</v>
      </c>
      <c r="AF55">
        <f t="shared" si="5"/>
        <v>30</v>
      </c>
      <c r="AG55">
        <f t="shared" si="21"/>
        <v>30</v>
      </c>
      <c r="AH55" s="21">
        <f t="shared" si="22"/>
        <v>2</v>
      </c>
      <c r="AI55">
        <f t="shared" si="6"/>
        <v>83</v>
      </c>
      <c r="AJ55">
        <f t="shared" si="23"/>
        <v>83</v>
      </c>
      <c r="AK55" s="17">
        <f t="shared" si="24"/>
        <v>0</v>
      </c>
      <c r="AL55">
        <f t="shared" si="7"/>
        <v>30</v>
      </c>
      <c r="AM55">
        <f t="shared" si="25"/>
        <v>30</v>
      </c>
      <c r="AN55" s="9">
        <f t="shared" si="26"/>
        <v>3</v>
      </c>
      <c r="AO55">
        <f t="shared" si="8"/>
        <v>458</v>
      </c>
      <c r="AP55">
        <f t="shared" si="27"/>
        <v>458</v>
      </c>
      <c r="AQ55" s="7">
        <f t="shared" si="28"/>
        <v>1</v>
      </c>
      <c r="AR55">
        <f t="shared" si="9"/>
        <v>178</v>
      </c>
      <c r="AS55">
        <f t="shared" si="29"/>
        <v>178</v>
      </c>
      <c r="AT55" s="5">
        <f t="shared" si="30"/>
        <v>0</v>
      </c>
      <c r="AU55">
        <f t="shared" si="10"/>
        <v>30</v>
      </c>
      <c r="AV55">
        <f t="shared" si="31"/>
        <v>30</v>
      </c>
    </row>
    <row r="56" spans="2:48" ht="13.5">
      <c r="B56" s="2" t="s">
        <v>203</v>
      </c>
      <c r="C56">
        <v>100</v>
      </c>
      <c r="E56">
        <v>1</v>
      </c>
      <c r="F56"/>
      <c r="G56"/>
      <c r="H56"/>
      <c r="I56"/>
      <c r="J56">
        <v>1</v>
      </c>
      <c r="K56"/>
      <c r="L56"/>
      <c r="M56"/>
      <c r="N56"/>
      <c r="P56" s="15">
        <f t="shared" si="11"/>
        <v>3</v>
      </c>
      <c r="Q56">
        <f t="shared" si="0"/>
        <v>458</v>
      </c>
      <c r="R56">
        <f t="shared" si="12"/>
        <v>458</v>
      </c>
      <c r="S56" s="11">
        <f t="shared" si="13"/>
        <v>3</v>
      </c>
      <c r="T56">
        <f t="shared" si="1"/>
        <v>150</v>
      </c>
      <c r="U56">
        <f t="shared" si="14"/>
        <v>150</v>
      </c>
      <c r="V56" s="24">
        <f t="shared" si="15"/>
        <v>1</v>
      </c>
      <c r="W56">
        <f t="shared" si="2"/>
        <v>178</v>
      </c>
      <c r="X56">
        <f t="shared" si="16"/>
        <v>178</v>
      </c>
      <c r="Y56" s="13">
        <f t="shared" si="17"/>
        <v>0</v>
      </c>
      <c r="Z56">
        <f t="shared" si="3"/>
        <v>30</v>
      </c>
      <c r="AA56">
        <f t="shared" si="32"/>
        <v>30</v>
      </c>
      <c r="AB56" s="26">
        <f t="shared" si="18"/>
        <v>1</v>
      </c>
      <c r="AC56">
        <f t="shared" si="4"/>
        <v>178</v>
      </c>
      <c r="AD56">
        <f t="shared" si="19"/>
        <v>178</v>
      </c>
      <c r="AE56" s="19">
        <f t="shared" si="20"/>
        <v>0</v>
      </c>
      <c r="AF56">
        <f t="shared" si="5"/>
        <v>30</v>
      </c>
      <c r="AG56">
        <f t="shared" si="21"/>
        <v>30</v>
      </c>
      <c r="AH56" s="21">
        <f t="shared" si="22"/>
        <v>3</v>
      </c>
      <c r="AI56">
        <f t="shared" si="6"/>
        <v>458</v>
      </c>
      <c r="AJ56">
        <f t="shared" si="23"/>
        <v>-18</v>
      </c>
      <c r="AK56" s="17">
        <f t="shared" si="24"/>
        <v>0</v>
      </c>
      <c r="AL56">
        <f t="shared" si="7"/>
        <v>30</v>
      </c>
      <c r="AM56">
        <f t="shared" si="25"/>
        <v>30</v>
      </c>
      <c r="AN56" s="9">
        <f t="shared" si="26"/>
        <v>3</v>
      </c>
      <c r="AO56">
        <f t="shared" si="8"/>
        <v>458</v>
      </c>
      <c r="AP56">
        <f t="shared" si="27"/>
        <v>458</v>
      </c>
      <c r="AQ56" s="7">
        <f t="shared" si="28"/>
        <v>1</v>
      </c>
      <c r="AR56">
        <f t="shared" si="9"/>
        <v>178</v>
      </c>
      <c r="AS56">
        <f t="shared" si="29"/>
        <v>178</v>
      </c>
      <c r="AT56" s="5">
        <f t="shared" si="30"/>
        <v>0</v>
      </c>
      <c r="AU56">
        <f t="shared" si="10"/>
        <v>30</v>
      </c>
      <c r="AV56">
        <f t="shared" si="31"/>
        <v>30</v>
      </c>
    </row>
    <row r="57" spans="2:48" ht="13.5">
      <c r="B57" s="2" t="s">
        <v>173</v>
      </c>
      <c r="C57">
        <v>510</v>
      </c>
      <c r="E57">
        <v>1</v>
      </c>
      <c r="F57"/>
      <c r="G57"/>
      <c r="H57"/>
      <c r="I57"/>
      <c r="J57">
        <v>1</v>
      </c>
      <c r="K57"/>
      <c r="L57"/>
      <c r="M57"/>
      <c r="N57"/>
      <c r="P57" s="15">
        <f t="shared" si="11"/>
        <v>3</v>
      </c>
      <c r="Q57">
        <f t="shared" si="0"/>
        <v>458</v>
      </c>
      <c r="R57">
        <f t="shared" si="12"/>
        <v>458</v>
      </c>
      <c r="S57" s="11">
        <f t="shared" si="13"/>
        <v>4</v>
      </c>
      <c r="T57">
        <f t="shared" si="1"/>
        <v>686</v>
      </c>
      <c r="U57">
        <f t="shared" si="14"/>
        <v>-361</v>
      </c>
      <c r="V57" s="24">
        <f t="shared" si="15"/>
        <v>1</v>
      </c>
      <c r="W57">
        <f t="shared" si="2"/>
        <v>178</v>
      </c>
      <c r="X57">
        <f t="shared" si="16"/>
        <v>178</v>
      </c>
      <c r="Y57" s="13">
        <f t="shared" si="17"/>
        <v>0</v>
      </c>
      <c r="Z57">
        <f t="shared" si="3"/>
        <v>30</v>
      </c>
      <c r="AA57">
        <f t="shared" si="32"/>
        <v>30</v>
      </c>
      <c r="AB57" s="26">
        <f t="shared" si="18"/>
        <v>1</v>
      </c>
      <c r="AC57">
        <f t="shared" si="4"/>
        <v>178</v>
      </c>
      <c r="AD57">
        <f t="shared" si="19"/>
        <v>178</v>
      </c>
      <c r="AE57" s="19">
        <f t="shared" si="20"/>
        <v>0</v>
      </c>
      <c r="AF57">
        <f t="shared" si="5"/>
        <v>30</v>
      </c>
      <c r="AG57">
        <f t="shared" si="21"/>
        <v>30</v>
      </c>
      <c r="AH57" s="21">
        <f t="shared" si="22"/>
        <v>4</v>
      </c>
      <c r="AI57">
        <f t="shared" si="6"/>
        <v>686</v>
      </c>
      <c r="AJ57">
        <f t="shared" si="23"/>
        <v>-53</v>
      </c>
      <c r="AK57" s="17">
        <f t="shared" si="24"/>
        <v>0</v>
      </c>
      <c r="AL57">
        <f t="shared" si="7"/>
        <v>30</v>
      </c>
      <c r="AM57">
        <f t="shared" si="25"/>
        <v>30</v>
      </c>
      <c r="AN57" s="9">
        <f t="shared" si="26"/>
        <v>3</v>
      </c>
      <c r="AO57">
        <f t="shared" si="8"/>
        <v>458</v>
      </c>
      <c r="AP57">
        <f t="shared" si="27"/>
        <v>458</v>
      </c>
      <c r="AQ57" s="7">
        <f t="shared" si="28"/>
        <v>1</v>
      </c>
      <c r="AR57">
        <f t="shared" si="9"/>
        <v>178</v>
      </c>
      <c r="AS57">
        <f t="shared" si="29"/>
        <v>178</v>
      </c>
      <c r="AT57" s="5">
        <f t="shared" si="30"/>
        <v>0</v>
      </c>
      <c r="AU57">
        <f t="shared" si="10"/>
        <v>30</v>
      </c>
      <c r="AV57">
        <f t="shared" si="31"/>
        <v>30</v>
      </c>
    </row>
    <row r="58" spans="1:48" ht="13.5">
      <c r="A58" s="29"/>
      <c r="B58" s="2" t="s">
        <v>174</v>
      </c>
      <c r="C58">
        <v>118</v>
      </c>
      <c r="E58">
        <v>1</v>
      </c>
      <c r="F58"/>
      <c r="G58"/>
      <c r="H58"/>
      <c r="I58"/>
      <c r="J58">
        <v>1</v>
      </c>
      <c r="K58"/>
      <c r="L58"/>
      <c r="M58"/>
      <c r="N58"/>
      <c r="O58" s="29"/>
      <c r="P58" s="28">
        <f t="shared" si="11"/>
        <v>3</v>
      </c>
      <c r="Q58" s="29">
        <f t="shared" si="0"/>
        <v>458</v>
      </c>
      <c r="R58" s="29">
        <f t="shared" si="12"/>
        <v>458</v>
      </c>
      <c r="S58" s="30">
        <f t="shared" si="13"/>
        <v>4</v>
      </c>
      <c r="T58" s="29">
        <f t="shared" si="1"/>
        <v>567</v>
      </c>
      <c r="U58" s="29">
        <f t="shared" si="14"/>
        <v>567</v>
      </c>
      <c r="V58" s="31">
        <f t="shared" si="15"/>
        <v>1</v>
      </c>
      <c r="W58" s="29">
        <f t="shared" si="2"/>
        <v>178</v>
      </c>
      <c r="X58" s="29">
        <f t="shared" si="16"/>
        <v>178</v>
      </c>
      <c r="Y58" s="32">
        <f t="shared" si="17"/>
        <v>0</v>
      </c>
      <c r="Z58" s="29">
        <f t="shared" si="3"/>
        <v>30</v>
      </c>
      <c r="AA58" s="29">
        <f t="shared" si="32"/>
        <v>30</v>
      </c>
      <c r="AB58" s="33">
        <f t="shared" si="18"/>
        <v>1</v>
      </c>
      <c r="AC58" s="29">
        <f t="shared" si="4"/>
        <v>178</v>
      </c>
      <c r="AD58" s="29">
        <f t="shared" si="19"/>
        <v>178</v>
      </c>
      <c r="AE58" s="34">
        <f t="shared" si="20"/>
        <v>0</v>
      </c>
      <c r="AF58" s="29">
        <f t="shared" si="5"/>
        <v>30</v>
      </c>
      <c r="AG58" s="29">
        <f t="shared" si="21"/>
        <v>30</v>
      </c>
      <c r="AH58" s="35">
        <f t="shared" si="22"/>
        <v>4</v>
      </c>
      <c r="AI58" s="29">
        <f t="shared" si="6"/>
        <v>567</v>
      </c>
      <c r="AJ58" s="29">
        <f t="shared" si="23"/>
        <v>567</v>
      </c>
      <c r="AK58" s="36">
        <f t="shared" si="24"/>
        <v>0</v>
      </c>
      <c r="AL58" s="29">
        <f t="shared" si="7"/>
        <v>30</v>
      </c>
      <c r="AM58" s="29">
        <f t="shared" si="25"/>
        <v>30</v>
      </c>
      <c r="AN58" s="37">
        <f t="shared" si="26"/>
        <v>3</v>
      </c>
      <c r="AO58" s="29">
        <f t="shared" si="8"/>
        <v>458</v>
      </c>
      <c r="AP58" s="29">
        <f t="shared" si="27"/>
        <v>458</v>
      </c>
      <c r="AQ58" s="38">
        <f t="shared" si="28"/>
        <v>1</v>
      </c>
      <c r="AR58" s="29">
        <f t="shared" si="9"/>
        <v>178</v>
      </c>
      <c r="AS58" s="29">
        <f t="shared" si="29"/>
        <v>178</v>
      </c>
      <c r="AT58" s="39">
        <f t="shared" si="30"/>
        <v>0</v>
      </c>
      <c r="AU58" s="29">
        <f t="shared" si="10"/>
        <v>30</v>
      </c>
      <c r="AV58" s="29">
        <f t="shared" si="31"/>
        <v>30</v>
      </c>
    </row>
    <row r="59" spans="2:48" ht="13.5">
      <c r="B59" s="2" t="s">
        <v>175</v>
      </c>
      <c r="C59">
        <v>132</v>
      </c>
      <c r="E59">
        <v>1</v>
      </c>
      <c r="F59"/>
      <c r="G59"/>
      <c r="H59"/>
      <c r="I59"/>
      <c r="J59">
        <v>1</v>
      </c>
      <c r="K59"/>
      <c r="L59"/>
      <c r="M59"/>
      <c r="N59"/>
      <c r="P59" s="15">
        <f t="shared" si="11"/>
        <v>3</v>
      </c>
      <c r="Q59">
        <f t="shared" si="0"/>
        <v>458</v>
      </c>
      <c r="R59">
        <f t="shared" si="12"/>
        <v>458</v>
      </c>
      <c r="S59" s="11">
        <f t="shared" si="13"/>
        <v>4</v>
      </c>
      <c r="T59">
        <f t="shared" si="1"/>
        <v>434</v>
      </c>
      <c r="U59">
        <f t="shared" si="14"/>
        <v>434</v>
      </c>
      <c r="V59" s="24">
        <f t="shared" si="15"/>
        <v>1</v>
      </c>
      <c r="W59">
        <f t="shared" si="2"/>
        <v>178</v>
      </c>
      <c r="X59">
        <f t="shared" si="16"/>
        <v>178</v>
      </c>
      <c r="Y59" s="13">
        <f t="shared" si="17"/>
        <v>0</v>
      </c>
      <c r="Z59">
        <f t="shared" si="3"/>
        <v>30</v>
      </c>
      <c r="AA59">
        <f t="shared" si="32"/>
        <v>30</v>
      </c>
      <c r="AB59" s="26">
        <f t="shared" si="18"/>
        <v>1</v>
      </c>
      <c r="AC59">
        <f t="shared" si="4"/>
        <v>178</v>
      </c>
      <c r="AD59">
        <f t="shared" si="19"/>
        <v>178</v>
      </c>
      <c r="AE59" s="19">
        <f t="shared" si="20"/>
        <v>0</v>
      </c>
      <c r="AF59">
        <f t="shared" si="5"/>
        <v>30</v>
      </c>
      <c r="AG59">
        <f t="shared" si="21"/>
        <v>30</v>
      </c>
      <c r="AH59" s="21">
        <f t="shared" si="22"/>
        <v>4</v>
      </c>
      <c r="AI59">
        <f t="shared" si="6"/>
        <v>434</v>
      </c>
      <c r="AJ59">
        <f t="shared" si="23"/>
        <v>434</v>
      </c>
      <c r="AK59" s="17">
        <f t="shared" si="24"/>
        <v>0</v>
      </c>
      <c r="AL59">
        <f t="shared" si="7"/>
        <v>30</v>
      </c>
      <c r="AM59">
        <f t="shared" si="25"/>
        <v>30</v>
      </c>
      <c r="AN59" s="9">
        <f t="shared" si="26"/>
        <v>3</v>
      </c>
      <c r="AO59">
        <f t="shared" si="8"/>
        <v>458</v>
      </c>
      <c r="AP59">
        <f t="shared" si="27"/>
        <v>458</v>
      </c>
      <c r="AQ59" s="7">
        <f t="shared" si="28"/>
        <v>1</v>
      </c>
      <c r="AR59">
        <f t="shared" si="9"/>
        <v>178</v>
      </c>
      <c r="AS59">
        <f t="shared" si="29"/>
        <v>178</v>
      </c>
      <c r="AT59" s="5">
        <f t="shared" si="30"/>
        <v>0</v>
      </c>
      <c r="AU59">
        <f t="shared" si="10"/>
        <v>30</v>
      </c>
      <c r="AV59">
        <f t="shared" si="31"/>
        <v>30</v>
      </c>
    </row>
    <row r="60" spans="2:48" ht="13.5">
      <c r="B60" s="2" t="s">
        <v>179</v>
      </c>
      <c r="C60">
        <v>558</v>
      </c>
      <c r="E60">
        <v>1</v>
      </c>
      <c r="F60"/>
      <c r="G60"/>
      <c r="H60"/>
      <c r="I60"/>
      <c r="J60">
        <v>1</v>
      </c>
      <c r="K60"/>
      <c r="L60"/>
      <c r="M60"/>
      <c r="N60"/>
      <c r="P60" s="15">
        <f t="shared" si="11"/>
        <v>3</v>
      </c>
      <c r="Q60">
        <f t="shared" si="0"/>
        <v>458</v>
      </c>
      <c r="R60">
        <f t="shared" si="12"/>
        <v>458</v>
      </c>
      <c r="S60" s="11">
        <f t="shared" si="13"/>
        <v>5</v>
      </c>
      <c r="T60">
        <f t="shared" si="1"/>
        <v>975</v>
      </c>
      <c r="U60">
        <f t="shared" si="14"/>
        <v>-125</v>
      </c>
      <c r="V60" s="24">
        <f t="shared" si="15"/>
        <v>1</v>
      </c>
      <c r="W60">
        <f t="shared" si="2"/>
        <v>178</v>
      </c>
      <c r="X60">
        <f t="shared" si="16"/>
        <v>178</v>
      </c>
      <c r="Y60" s="13">
        <f t="shared" si="17"/>
        <v>0</v>
      </c>
      <c r="Z60">
        <f t="shared" si="3"/>
        <v>30</v>
      </c>
      <c r="AA60">
        <f t="shared" si="32"/>
        <v>30</v>
      </c>
      <c r="AB60" s="26">
        <f t="shared" si="18"/>
        <v>1</v>
      </c>
      <c r="AC60">
        <f t="shared" si="4"/>
        <v>178</v>
      </c>
      <c r="AD60">
        <f t="shared" si="19"/>
        <v>178</v>
      </c>
      <c r="AE60" s="19">
        <f t="shared" si="20"/>
        <v>0</v>
      </c>
      <c r="AF60">
        <f t="shared" si="5"/>
        <v>30</v>
      </c>
      <c r="AG60">
        <f t="shared" si="21"/>
        <v>30</v>
      </c>
      <c r="AH60" s="21">
        <f t="shared" si="22"/>
        <v>5</v>
      </c>
      <c r="AI60">
        <f t="shared" si="6"/>
        <v>975</v>
      </c>
      <c r="AJ60">
        <f t="shared" si="23"/>
        <v>-125</v>
      </c>
      <c r="AK60" s="17">
        <f t="shared" si="24"/>
        <v>0</v>
      </c>
      <c r="AL60">
        <f t="shared" si="7"/>
        <v>30</v>
      </c>
      <c r="AM60">
        <f t="shared" si="25"/>
        <v>30</v>
      </c>
      <c r="AN60" s="9">
        <f t="shared" si="26"/>
        <v>3</v>
      </c>
      <c r="AO60">
        <f t="shared" si="8"/>
        <v>458</v>
      </c>
      <c r="AP60">
        <f t="shared" si="27"/>
        <v>458</v>
      </c>
      <c r="AQ60" s="7">
        <f t="shared" si="28"/>
        <v>1</v>
      </c>
      <c r="AR60">
        <f t="shared" si="9"/>
        <v>178</v>
      </c>
      <c r="AS60">
        <f t="shared" si="29"/>
        <v>178</v>
      </c>
      <c r="AT60" s="5">
        <f t="shared" si="30"/>
        <v>0</v>
      </c>
      <c r="AU60">
        <f t="shared" si="10"/>
        <v>30</v>
      </c>
      <c r="AV60">
        <f t="shared" si="31"/>
        <v>30</v>
      </c>
    </row>
    <row r="61" spans="2:48" ht="13.5">
      <c r="B61" s="2" t="s">
        <v>184</v>
      </c>
      <c r="C61">
        <v>336</v>
      </c>
      <c r="E61">
        <v>1</v>
      </c>
      <c r="F61"/>
      <c r="G61"/>
      <c r="H61"/>
      <c r="I61"/>
      <c r="J61">
        <v>1</v>
      </c>
      <c r="K61"/>
      <c r="L61"/>
      <c r="M61"/>
      <c r="N61"/>
      <c r="P61" s="15">
        <f t="shared" si="11"/>
        <v>3</v>
      </c>
      <c r="Q61">
        <f t="shared" si="0"/>
        <v>458</v>
      </c>
      <c r="R61">
        <f t="shared" si="12"/>
        <v>458</v>
      </c>
      <c r="S61" s="11">
        <f t="shared" si="13"/>
        <v>5</v>
      </c>
      <c r="T61">
        <f t="shared" si="1"/>
        <v>638</v>
      </c>
      <c r="U61">
        <f t="shared" si="14"/>
        <v>638</v>
      </c>
      <c r="V61" s="24">
        <f t="shared" si="15"/>
        <v>1</v>
      </c>
      <c r="W61">
        <f t="shared" si="2"/>
        <v>178</v>
      </c>
      <c r="X61">
        <f t="shared" si="16"/>
        <v>178</v>
      </c>
      <c r="Y61" s="13">
        <f t="shared" si="17"/>
        <v>0</v>
      </c>
      <c r="Z61">
        <f t="shared" si="3"/>
        <v>30</v>
      </c>
      <c r="AA61">
        <f t="shared" si="32"/>
        <v>30</v>
      </c>
      <c r="AB61" s="26">
        <f t="shared" si="18"/>
        <v>1</v>
      </c>
      <c r="AC61">
        <f t="shared" si="4"/>
        <v>178</v>
      </c>
      <c r="AD61">
        <f t="shared" si="19"/>
        <v>178</v>
      </c>
      <c r="AE61" s="19">
        <f t="shared" si="20"/>
        <v>0</v>
      </c>
      <c r="AF61">
        <f t="shared" si="5"/>
        <v>30</v>
      </c>
      <c r="AG61">
        <f t="shared" si="21"/>
        <v>30</v>
      </c>
      <c r="AH61" s="21">
        <f t="shared" si="22"/>
        <v>5</v>
      </c>
      <c r="AI61">
        <f t="shared" si="6"/>
        <v>638</v>
      </c>
      <c r="AJ61">
        <f t="shared" si="23"/>
        <v>638</v>
      </c>
      <c r="AK61" s="17">
        <f t="shared" si="24"/>
        <v>0</v>
      </c>
      <c r="AL61">
        <f t="shared" si="7"/>
        <v>30</v>
      </c>
      <c r="AM61">
        <f t="shared" si="25"/>
        <v>30</v>
      </c>
      <c r="AN61" s="9">
        <f t="shared" si="26"/>
        <v>3</v>
      </c>
      <c r="AO61">
        <f t="shared" si="8"/>
        <v>458</v>
      </c>
      <c r="AP61">
        <f t="shared" si="27"/>
        <v>458</v>
      </c>
      <c r="AQ61" s="7">
        <f t="shared" si="28"/>
        <v>1</v>
      </c>
      <c r="AR61">
        <f t="shared" si="9"/>
        <v>178</v>
      </c>
      <c r="AS61">
        <f t="shared" si="29"/>
        <v>178</v>
      </c>
      <c r="AT61" s="5">
        <f t="shared" si="30"/>
        <v>0</v>
      </c>
      <c r="AU61">
        <f t="shared" si="10"/>
        <v>30</v>
      </c>
      <c r="AV61">
        <f t="shared" si="31"/>
        <v>30</v>
      </c>
    </row>
    <row r="62" spans="2:48" ht="13.5">
      <c r="B62" s="2" t="s">
        <v>185</v>
      </c>
      <c r="C62">
        <v>120</v>
      </c>
      <c r="E62">
        <v>1</v>
      </c>
      <c r="F62"/>
      <c r="G62"/>
      <c r="H62"/>
      <c r="I62"/>
      <c r="J62">
        <v>1</v>
      </c>
      <c r="K62"/>
      <c r="L62"/>
      <c r="M62"/>
      <c r="N62"/>
      <c r="P62" s="15">
        <f t="shared" si="11"/>
        <v>3</v>
      </c>
      <c r="Q62">
        <f t="shared" si="0"/>
        <v>458</v>
      </c>
      <c r="R62">
        <f t="shared" si="12"/>
        <v>458</v>
      </c>
      <c r="S62" s="11">
        <f t="shared" si="13"/>
        <v>5</v>
      </c>
      <c r="T62">
        <f t="shared" si="1"/>
        <v>517</v>
      </c>
      <c r="U62">
        <f t="shared" si="14"/>
        <v>517</v>
      </c>
      <c r="V62" s="24">
        <f t="shared" si="15"/>
        <v>1</v>
      </c>
      <c r="W62">
        <f t="shared" si="2"/>
        <v>178</v>
      </c>
      <c r="X62">
        <f t="shared" si="16"/>
        <v>178</v>
      </c>
      <c r="Y62" s="13">
        <f t="shared" si="17"/>
        <v>0</v>
      </c>
      <c r="Z62">
        <f t="shared" si="3"/>
        <v>30</v>
      </c>
      <c r="AA62">
        <f t="shared" si="32"/>
        <v>30</v>
      </c>
      <c r="AB62" s="26">
        <f t="shared" si="18"/>
        <v>1</v>
      </c>
      <c r="AC62">
        <f t="shared" si="4"/>
        <v>178</v>
      </c>
      <c r="AD62">
        <f t="shared" si="19"/>
        <v>178</v>
      </c>
      <c r="AE62" s="19">
        <f t="shared" si="20"/>
        <v>0</v>
      </c>
      <c r="AF62">
        <f t="shared" si="5"/>
        <v>30</v>
      </c>
      <c r="AG62">
        <f t="shared" si="21"/>
        <v>30</v>
      </c>
      <c r="AH62" s="21">
        <f t="shared" si="22"/>
        <v>5</v>
      </c>
      <c r="AI62">
        <f t="shared" si="6"/>
        <v>517</v>
      </c>
      <c r="AJ62">
        <f t="shared" si="23"/>
        <v>517</v>
      </c>
      <c r="AK62" s="17">
        <f t="shared" si="24"/>
        <v>0</v>
      </c>
      <c r="AL62">
        <f t="shared" si="7"/>
        <v>30</v>
      </c>
      <c r="AM62">
        <f t="shared" si="25"/>
        <v>30</v>
      </c>
      <c r="AN62" s="9">
        <f t="shared" si="26"/>
        <v>3</v>
      </c>
      <c r="AO62">
        <f t="shared" si="8"/>
        <v>458</v>
      </c>
      <c r="AP62">
        <f t="shared" si="27"/>
        <v>458</v>
      </c>
      <c r="AQ62" s="7">
        <f t="shared" si="28"/>
        <v>1</v>
      </c>
      <c r="AR62">
        <f t="shared" si="9"/>
        <v>178</v>
      </c>
      <c r="AS62">
        <f t="shared" si="29"/>
        <v>178</v>
      </c>
      <c r="AT62" s="5">
        <f t="shared" si="30"/>
        <v>0</v>
      </c>
      <c r="AU62">
        <f t="shared" si="10"/>
        <v>30</v>
      </c>
      <c r="AV62">
        <f t="shared" si="31"/>
        <v>30</v>
      </c>
    </row>
    <row r="63" spans="1:48" ht="13.5">
      <c r="A63" s="41"/>
      <c r="B63" s="2" t="s">
        <v>204</v>
      </c>
      <c r="C63">
        <v>100</v>
      </c>
      <c r="E63">
        <v>1</v>
      </c>
      <c r="F63"/>
      <c r="G63"/>
      <c r="H63"/>
      <c r="I63"/>
      <c r="J63">
        <v>1</v>
      </c>
      <c r="K63"/>
      <c r="L63"/>
      <c r="M63"/>
      <c r="N63"/>
      <c r="O63" s="41"/>
      <c r="P63" s="40">
        <f t="shared" si="11"/>
        <v>3</v>
      </c>
      <c r="Q63" s="41">
        <f t="shared" si="0"/>
        <v>458</v>
      </c>
      <c r="R63" s="41">
        <f t="shared" si="12"/>
        <v>458</v>
      </c>
      <c r="S63" s="42">
        <f t="shared" si="13"/>
        <v>5</v>
      </c>
      <c r="T63" s="41">
        <f t="shared" si="1"/>
        <v>416</v>
      </c>
      <c r="U63" s="41">
        <f t="shared" si="14"/>
        <v>416</v>
      </c>
      <c r="V63" s="43">
        <f t="shared" si="15"/>
        <v>1</v>
      </c>
      <c r="W63" s="41">
        <f t="shared" si="2"/>
        <v>178</v>
      </c>
      <c r="X63" s="41">
        <f t="shared" si="16"/>
        <v>178</v>
      </c>
      <c r="Y63" s="44">
        <f t="shared" si="17"/>
        <v>0</v>
      </c>
      <c r="Z63" s="41">
        <f t="shared" si="3"/>
        <v>30</v>
      </c>
      <c r="AA63" s="41">
        <f t="shared" si="32"/>
        <v>30</v>
      </c>
      <c r="AB63" s="45">
        <f t="shared" si="18"/>
        <v>1</v>
      </c>
      <c r="AC63" s="41">
        <f t="shared" si="4"/>
        <v>178</v>
      </c>
      <c r="AD63" s="41">
        <f t="shared" si="19"/>
        <v>178</v>
      </c>
      <c r="AE63" s="46">
        <f t="shared" si="20"/>
        <v>0</v>
      </c>
      <c r="AF63" s="41">
        <f t="shared" si="5"/>
        <v>30</v>
      </c>
      <c r="AG63" s="41">
        <f t="shared" si="21"/>
        <v>30</v>
      </c>
      <c r="AH63" s="47">
        <f t="shared" si="22"/>
        <v>5</v>
      </c>
      <c r="AI63" s="41">
        <f t="shared" si="6"/>
        <v>416</v>
      </c>
      <c r="AJ63" s="41">
        <f t="shared" si="23"/>
        <v>416</v>
      </c>
      <c r="AK63" s="48">
        <f t="shared" si="24"/>
        <v>0</v>
      </c>
      <c r="AL63" s="41">
        <f t="shared" si="7"/>
        <v>30</v>
      </c>
      <c r="AM63" s="41">
        <f t="shared" si="25"/>
        <v>30</v>
      </c>
      <c r="AN63" s="49">
        <f t="shared" si="26"/>
        <v>3</v>
      </c>
      <c r="AO63" s="41">
        <f t="shared" si="8"/>
        <v>458</v>
      </c>
      <c r="AP63" s="41">
        <f t="shared" si="27"/>
        <v>458</v>
      </c>
      <c r="AQ63" s="50">
        <f t="shared" si="28"/>
        <v>1</v>
      </c>
      <c r="AR63" s="41">
        <f t="shared" si="9"/>
        <v>178</v>
      </c>
      <c r="AS63" s="41">
        <f t="shared" si="29"/>
        <v>178</v>
      </c>
      <c r="AT63" s="51">
        <f t="shared" si="30"/>
        <v>0</v>
      </c>
      <c r="AU63" s="41">
        <f t="shared" si="10"/>
        <v>30</v>
      </c>
      <c r="AV63" s="41">
        <f t="shared" si="31"/>
        <v>30</v>
      </c>
    </row>
    <row r="64" spans="2:48" ht="13.5">
      <c r="B64" s="2" t="s">
        <v>186</v>
      </c>
      <c r="C64">
        <v>120</v>
      </c>
      <c r="E64">
        <v>1</v>
      </c>
      <c r="F64"/>
      <c r="G64"/>
      <c r="H64"/>
      <c r="I64"/>
      <c r="J64">
        <v>1</v>
      </c>
      <c r="K64"/>
      <c r="L64"/>
      <c r="M64"/>
      <c r="N64"/>
      <c r="P64" s="15">
        <f t="shared" si="11"/>
        <v>3</v>
      </c>
      <c r="Q64">
        <f t="shared" si="0"/>
        <v>458</v>
      </c>
      <c r="R64">
        <f t="shared" si="12"/>
        <v>458</v>
      </c>
      <c r="S64" s="11">
        <f t="shared" si="13"/>
        <v>5</v>
      </c>
      <c r="T64">
        <f t="shared" si="1"/>
        <v>295</v>
      </c>
      <c r="U64">
        <f t="shared" si="14"/>
        <v>295</v>
      </c>
      <c r="V64" s="24">
        <f t="shared" si="15"/>
        <v>1</v>
      </c>
      <c r="W64">
        <f t="shared" si="2"/>
        <v>178</v>
      </c>
      <c r="X64">
        <f t="shared" si="16"/>
        <v>178</v>
      </c>
      <c r="Y64" s="13">
        <f t="shared" si="17"/>
        <v>0</v>
      </c>
      <c r="Z64">
        <f t="shared" si="3"/>
        <v>30</v>
      </c>
      <c r="AA64">
        <f t="shared" si="32"/>
        <v>30</v>
      </c>
      <c r="AB64" s="26">
        <f t="shared" si="18"/>
        <v>1</v>
      </c>
      <c r="AC64">
        <f t="shared" si="4"/>
        <v>178</v>
      </c>
      <c r="AD64">
        <f t="shared" si="19"/>
        <v>178</v>
      </c>
      <c r="AE64" s="19">
        <f t="shared" si="20"/>
        <v>0</v>
      </c>
      <c r="AF64">
        <f t="shared" si="5"/>
        <v>30</v>
      </c>
      <c r="AG64">
        <f t="shared" si="21"/>
        <v>30</v>
      </c>
      <c r="AH64" s="21">
        <f t="shared" si="22"/>
        <v>5</v>
      </c>
      <c r="AI64">
        <f t="shared" si="6"/>
        <v>295</v>
      </c>
      <c r="AJ64">
        <f t="shared" si="23"/>
        <v>295</v>
      </c>
      <c r="AK64" s="17">
        <f t="shared" si="24"/>
        <v>0</v>
      </c>
      <c r="AL64">
        <f t="shared" si="7"/>
        <v>30</v>
      </c>
      <c r="AM64">
        <f t="shared" si="25"/>
        <v>30</v>
      </c>
      <c r="AN64" s="9">
        <f t="shared" si="26"/>
        <v>3</v>
      </c>
      <c r="AO64">
        <f t="shared" si="8"/>
        <v>458</v>
      </c>
      <c r="AP64">
        <f t="shared" si="27"/>
        <v>458</v>
      </c>
      <c r="AQ64" s="7">
        <f t="shared" si="28"/>
        <v>1</v>
      </c>
      <c r="AR64">
        <f t="shared" si="9"/>
        <v>178</v>
      </c>
      <c r="AS64">
        <f t="shared" si="29"/>
        <v>178</v>
      </c>
      <c r="AT64" s="5">
        <f t="shared" si="30"/>
        <v>0</v>
      </c>
      <c r="AU64">
        <f t="shared" si="10"/>
        <v>30</v>
      </c>
      <c r="AV64">
        <f t="shared" si="31"/>
        <v>30</v>
      </c>
    </row>
    <row r="65" spans="2:48" ht="13.5">
      <c r="B65" s="2" t="s">
        <v>187</v>
      </c>
      <c r="C65">
        <v>99</v>
      </c>
      <c r="E65">
        <v>1</v>
      </c>
      <c r="F65"/>
      <c r="G65"/>
      <c r="H65"/>
      <c r="I65"/>
      <c r="J65">
        <v>1</v>
      </c>
      <c r="K65">
        <v>1</v>
      </c>
      <c r="L65"/>
      <c r="M65"/>
      <c r="N65"/>
      <c r="P65" s="15">
        <f t="shared" si="11"/>
        <v>3</v>
      </c>
      <c r="Q65">
        <f t="shared" si="0"/>
        <v>458</v>
      </c>
      <c r="R65">
        <f t="shared" si="12"/>
        <v>458</v>
      </c>
      <c r="S65" s="11">
        <f t="shared" si="13"/>
        <v>5</v>
      </c>
      <c r="T65">
        <f t="shared" si="1"/>
        <v>195</v>
      </c>
      <c r="U65">
        <f t="shared" si="14"/>
        <v>195</v>
      </c>
      <c r="V65" s="24">
        <f t="shared" si="15"/>
        <v>1</v>
      </c>
      <c r="W65">
        <f t="shared" si="2"/>
        <v>178</v>
      </c>
      <c r="X65">
        <f t="shared" si="16"/>
        <v>178</v>
      </c>
      <c r="Y65" s="13">
        <f t="shared" si="17"/>
        <v>0</v>
      </c>
      <c r="Z65">
        <f t="shared" si="3"/>
        <v>30</v>
      </c>
      <c r="AA65">
        <f t="shared" si="32"/>
        <v>30</v>
      </c>
      <c r="AB65" s="26">
        <f t="shared" si="18"/>
        <v>1</v>
      </c>
      <c r="AC65">
        <f t="shared" si="4"/>
        <v>178</v>
      </c>
      <c r="AD65">
        <f t="shared" si="19"/>
        <v>178</v>
      </c>
      <c r="AE65" s="19">
        <f t="shared" si="20"/>
        <v>0</v>
      </c>
      <c r="AF65">
        <f t="shared" si="5"/>
        <v>30</v>
      </c>
      <c r="AG65">
        <f t="shared" si="21"/>
        <v>30</v>
      </c>
      <c r="AH65" s="21">
        <f t="shared" si="22"/>
        <v>5</v>
      </c>
      <c r="AI65">
        <f t="shared" si="6"/>
        <v>195</v>
      </c>
      <c r="AJ65">
        <f t="shared" si="23"/>
        <v>195</v>
      </c>
      <c r="AK65" s="17">
        <f t="shared" si="24"/>
        <v>1</v>
      </c>
      <c r="AL65">
        <f t="shared" si="7"/>
        <v>178</v>
      </c>
      <c r="AM65">
        <f t="shared" si="25"/>
        <v>-70</v>
      </c>
      <c r="AN65" s="9">
        <f t="shared" si="26"/>
        <v>3</v>
      </c>
      <c r="AO65">
        <f t="shared" si="8"/>
        <v>458</v>
      </c>
      <c r="AP65">
        <f t="shared" si="27"/>
        <v>458</v>
      </c>
      <c r="AQ65" s="7">
        <f t="shared" si="28"/>
        <v>1</v>
      </c>
      <c r="AR65">
        <f t="shared" si="9"/>
        <v>178</v>
      </c>
      <c r="AS65">
        <f t="shared" si="29"/>
        <v>178</v>
      </c>
      <c r="AT65" s="5">
        <f t="shared" si="30"/>
        <v>0</v>
      </c>
      <c r="AU65">
        <f t="shared" si="10"/>
        <v>30</v>
      </c>
      <c r="AV65">
        <f t="shared" si="31"/>
        <v>30</v>
      </c>
    </row>
    <row r="66" spans="2:48" ht="13.5">
      <c r="B66" s="2" t="s">
        <v>173</v>
      </c>
      <c r="C66">
        <v>510</v>
      </c>
      <c r="E66">
        <v>1</v>
      </c>
      <c r="F66"/>
      <c r="G66"/>
      <c r="H66"/>
      <c r="I66"/>
      <c r="J66">
        <v>1</v>
      </c>
      <c r="K66">
        <v>1</v>
      </c>
      <c r="L66"/>
      <c r="M66"/>
      <c r="N66"/>
      <c r="P66" s="15">
        <f t="shared" si="11"/>
        <v>3</v>
      </c>
      <c r="Q66">
        <f t="shared" si="0"/>
        <v>458</v>
      </c>
      <c r="R66">
        <f t="shared" si="12"/>
        <v>458</v>
      </c>
      <c r="S66" s="11">
        <f t="shared" si="13"/>
        <v>6</v>
      </c>
      <c r="T66">
        <f t="shared" si="1"/>
        <v>1329</v>
      </c>
      <c r="U66">
        <f t="shared" si="14"/>
        <v>-316</v>
      </c>
      <c r="V66" s="24">
        <f t="shared" si="15"/>
        <v>1</v>
      </c>
      <c r="W66">
        <f t="shared" si="2"/>
        <v>178</v>
      </c>
      <c r="X66">
        <f t="shared" si="16"/>
        <v>178</v>
      </c>
      <c r="Y66" s="13">
        <f t="shared" si="17"/>
        <v>0</v>
      </c>
      <c r="Z66">
        <f t="shared" si="3"/>
        <v>30</v>
      </c>
      <c r="AA66">
        <f t="shared" si="32"/>
        <v>30</v>
      </c>
      <c r="AB66" s="26">
        <f t="shared" si="18"/>
        <v>1</v>
      </c>
      <c r="AC66">
        <f t="shared" si="4"/>
        <v>178</v>
      </c>
      <c r="AD66">
        <f t="shared" si="19"/>
        <v>178</v>
      </c>
      <c r="AE66" s="19">
        <f t="shared" si="20"/>
        <v>0</v>
      </c>
      <c r="AF66">
        <f t="shared" si="5"/>
        <v>30</v>
      </c>
      <c r="AG66">
        <f t="shared" si="21"/>
        <v>30</v>
      </c>
      <c r="AH66" s="21">
        <f t="shared" si="22"/>
        <v>6</v>
      </c>
      <c r="AI66">
        <f t="shared" si="6"/>
        <v>1329</v>
      </c>
      <c r="AJ66">
        <f t="shared" si="23"/>
        <v>-316</v>
      </c>
      <c r="AK66" s="17">
        <f t="shared" si="24"/>
        <v>2</v>
      </c>
      <c r="AL66">
        <f t="shared" si="7"/>
        <v>290</v>
      </c>
      <c r="AM66">
        <f t="shared" si="25"/>
        <v>-333</v>
      </c>
      <c r="AN66" s="9">
        <f t="shared" si="26"/>
        <v>3</v>
      </c>
      <c r="AO66">
        <f t="shared" si="8"/>
        <v>458</v>
      </c>
      <c r="AP66">
        <f t="shared" si="27"/>
        <v>458</v>
      </c>
      <c r="AQ66" s="7">
        <f t="shared" si="28"/>
        <v>1</v>
      </c>
      <c r="AR66">
        <f t="shared" si="9"/>
        <v>178</v>
      </c>
      <c r="AS66">
        <f t="shared" si="29"/>
        <v>178</v>
      </c>
      <c r="AT66" s="5">
        <f t="shared" si="30"/>
        <v>0</v>
      </c>
      <c r="AU66">
        <f t="shared" si="10"/>
        <v>30</v>
      </c>
      <c r="AV66">
        <f t="shared" si="31"/>
        <v>30</v>
      </c>
    </row>
    <row r="67" spans="2:48" ht="13.5">
      <c r="B67" s="2" t="s">
        <v>173</v>
      </c>
      <c r="C67">
        <v>510</v>
      </c>
      <c r="E67">
        <v>1</v>
      </c>
      <c r="F67"/>
      <c r="G67"/>
      <c r="H67"/>
      <c r="I67"/>
      <c r="J67">
        <v>1</v>
      </c>
      <c r="K67">
        <v>1</v>
      </c>
      <c r="L67"/>
      <c r="M67"/>
      <c r="N67"/>
      <c r="P67" s="15">
        <f t="shared" si="11"/>
        <v>3</v>
      </c>
      <c r="Q67">
        <f t="shared" si="0"/>
        <v>458</v>
      </c>
      <c r="R67">
        <f t="shared" si="12"/>
        <v>458</v>
      </c>
      <c r="S67" s="11">
        <f t="shared" si="13"/>
        <v>6</v>
      </c>
      <c r="T67">
        <f t="shared" si="1"/>
        <v>818</v>
      </c>
      <c r="U67">
        <f t="shared" si="14"/>
        <v>818</v>
      </c>
      <c r="V67" s="24">
        <f t="shared" si="15"/>
        <v>1</v>
      </c>
      <c r="W67">
        <f t="shared" si="2"/>
        <v>178</v>
      </c>
      <c r="X67">
        <f t="shared" si="16"/>
        <v>178</v>
      </c>
      <c r="Y67" s="13">
        <f t="shared" si="17"/>
        <v>0</v>
      </c>
      <c r="Z67">
        <f t="shared" si="3"/>
        <v>30</v>
      </c>
      <c r="AA67">
        <f t="shared" si="32"/>
        <v>30</v>
      </c>
      <c r="AB67" s="26">
        <f t="shared" si="18"/>
        <v>1</v>
      </c>
      <c r="AC67">
        <f t="shared" si="4"/>
        <v>178</v>
      </c>
      <c r="AD67">
        <f t="shared" si="19"/>
        <v>178</v>
      </c>
      <c r="AE67" s="19">
        <f t="shared" si="20"/>
        <v>0</v>
      </c>
      <c r="AF67">
        <f t="shared" si="5"/>
        <v>30</v>
      </c>
      <c r="AG67">
        <f t="shared" si="21"/>
        <v>30</v>
      </c>
      <c r="AH67" s="21">
        <f t="shared" si="22"/>
        <v>6</v>
      </c>
      <c r="AI67">
        <f t="shared" si="6"/>
        <v>818</v>
      </c>
      <c r="AJ67">
        <f t="shared" si="23"/>
        <v>818</v>
      </c>
      <c r="AK67" s="17">
        <f t="shared" si="24"/>
        <v>3</v>
      </c>
      <c r="AL67">
        <f t="shared" si="7"/>
        <v>458</v>
      </c>
      <c r="AM67">
        <f t="shared" si="25"/>
        <v>-221</v>
      </c>
      <c r="AN67" s="9">
        <f t="shared" si="26"/>
        <v>3</v>
      </c>
      <c r="AO67">
        <f t="shared" si="8"/>
        <v>458</v>
      </c>
      <c r="AP67">
        <f t="shared" si="27"/>
        <v>458</v>
      </c>
      <c r="AQ67" s="7">
        <f t="shared" si="28"/>
        <v>1</v>
      </c>
      <c r="AR67">
        <f t="shared" si="9"/>
        <v>178</v>
      </c>
      <c r="AS67">
        <f t="shared" si="29"/>
        <v>178</v>
      </c>
      <c r="AT67" s="5">
        <f t="shared" si="30"/>
        <v>0</v>
      </c>
      <c r="AU67">
        <f t="shared" si="10"/>
        <v>30</v>
      </c>
      <c r="AV67">
        <f t="shared" si="31"/>
        <v>30</v>
      </c>
    </row>
    <row r="68" spans="1:48" ht="13.5">
      <c r="A68" s="29"/>
      <c r="B68" s="2" t="s">
        <v>173</v>
      </c>
      <c r="C68">
        <v>510</v>
      </c>
      <c r="E68">
        <v>1</v>
      </c>
      <c r="F68"/>
      <c r="G68"/>
      <c r="H68"/>
      <c r="I68"/>
      <c r="J68">
        <v>1</v>
      </c>
      <c r="K68">
        <v>1</v>
      </c>
      <c r="L68"/>
      <c r="M68"/>
      <c r="N68"/>
      <c r="O68" s="29"/>
      <c r="P68" s="28">
        <f t="shared" si="11"/>
        <v>3</v>
      </c>
      <c r="Q68" s="29">
        <f t="shared" si="0"/>
        <v>458</v>
      </c>
      <c r="R68" s="29">
        <f t="shared" si="12"/>
        <v>458</v>
      </c>
      <c r="S68" s="30">
        <f t="shared" si="13"/>
        <v>6</v>
      </c>
      <c r="T68" s="29">
        <f t="shared" si="1"/>
        <v>307</v>
      </c>
      <c r="U68" s="29">
        <f t="shared" si="14"/>
        <v>307</v>
      </c>
      <c r="V68" s="31">
        <f t="shared" si="15"/>
        <v>1</v>
      </c>
      <c r="W68" s="29">
        <f t="shared" si="2"/>
        <v>178</v>
      </c>
      <c r="X68" s="29">
        <f t="shared" si="16"/>
        <v>178</v>
      </c>
      <c r="Y68" s="32">
        <f t="shared" si="17"/>
        <v>0</v>
      </c>
      <c r="Z68" s="29">
        <f t="shared" si="3"/>
        <v>30</v>
      </c>
      <c r="AA68" s="29">
        <f t="shared" si="32"/>
        <v>30</v>
      </c>
      <c r="AB68" s="33">
        <f t="shared" si="18"/>
        <v>1</v>
      </c>
      <c r="AC68" s="29">
        <f t="shared" si="4"/>
        <v>178</v>
      </c>
      <c r="AD68" s="29">
        <f t="shared" si="19"/>
        <v>178</v>
      </c>
      <c r="AE68" s="34">
        <f t="shared" si="20"/>
        <v>0</v>
      </c>
      <c r="AF68" s="29">
        <f t="shared" si="5"/>
        <v>30</v>
      </c>
      <c r="AG68" s="29">
        <f t="shared" si="21"/>
        <v>30</v>
      </c>
      <c r="AH68" s="35">
        <f t="shared" si="22"/>
        <v>6</v>
      </c>
      <c r="AI68" s="29">
        <f t="shared" si="6"/>
        <v>307</v>
      </c>
      <c r="AJ68" s="29">
        <f t="shared" si="23"/>
        <v>307</v>
      </c>
      <c r="AK68" s="36">
        <f t="shared" si="24"/>
        <v>4</v>
      </c>
      <c r="AL68" s="29">
        <f t="shared" si="7"/>
        <v>686</v>
      </c>
      <c r="AM68" s="29">
        <f t="shared" si="25"/>
        <v>-53</v>
      </c>
      <c r="AN68" s="37">
        <f t="shared" si="26"/>
        <v>3</v>
      </c>
      <c r="AO68" s="29">
        <f t="shared" si="8"/>
        <v>458</v>
      </c>
      <c r="AP68" s="29">
        <f t="shared" si="27"/>
        <v>458</v>
      </c>
      <c r="AQ68" s="38">
        <f t="shared" si="28"/>
        <v>1</v>
      </c>
      <c r="AR68" s="29">
        <f t="shared" si="9"/>
        <v>178</v>
      </c>
      <c r="AS68" s="29">
        <f t="shared" si="29"/>
        <v>178</v>
      </c>
      <c r="AT68" s="39">
        <f t="shared" si="30"/>
        <v>0</v>
      </c>
      <c r="AU68" s="29">
        <f t="shared" si="10"/>
        <v>30</v>
      </c>
      <c r="AV68" s="29">
        <f t="shared" si="31"/>
        <v>30</v>
      </c>
    </row>
    <row r="69" spans="2:48" ht="13.5">
      <c r="B69" s="2" t="s">
        <v>173</v>
      </c>
      <c r="C69">
        <v>510</v>
      </c>
      <c r="E69">
        <v>1</v>
      </c>
      <c r="F69"/>
      <c r="G69"/>
      <c r="H69"/>
      <c r="I69"/>
      <c r="J69">
        <v>1</v>
      </c>
      <c r="K69">
        <v>1</v>
      </c>
      <c r="L69"/>
      <c r="M69"/>
      <c r="N69"/>
      <c r="P69" s="15">
        <f t="shared" si="11"/>
        <v>3</v>
      </c>
      <c r="Q69">
        <f t="shared" si="0"/>
        <v>458</v>
      </c>
      <c r="R69">
        <f t="shared" si="12"/>
        <v>458</v>
      </c>
      <c r="S69" s="11">
        <f t="shared" si="13"/>
        <v>7</v>
      </c>
      <c r="T69">
        <f t="shared" si="1"/>
        <v>1749</v>
      </c>
      <c r="U69">
        <f t="shared" si="14"/>
        <v>-204</v>
      </c>
      <c r="V69" s="24">
        <f t="shared" si="15"/>
        <v>1</v>
      </c>
      <c r="W69">
        <f t="shared" si="2"/>
        <v>178</v>
      </c>
      <c r="X69">
        <f t="shared" si="16"/>
        <v>178</v>
      </c>
      <c r="Y69" s="13">
        <f t="shared" si="17"/>
        <v>0</v>
      </c>
      <c r="Z69">
        <f t="shared" si="3"/>
        <v>30</v>
      </c>
      <c r="AA69">
        <f t="shared" si="32"/>
        <v>30</v>
      </c>
      <c r="AB69" s="26">
        <f t="shared" si="18"/>
        <v>1</v>
      </c>
      <c r="AC69">
        <f t="shared" si="4"/>
        <v>178</v>
      </c>
      <c r="AD69">
        <f t="shared" si="19"/>
        <v>178</v>
      </c>
      <c r="AE69" s="19">
        <f t="shared" si="20"/>
        <v>0</v>
      </c>
      <c r="AF69">
        <f t="shared" si="5"/>
        <v>30</v>
      </c>
      <c r="AG69">
        <f t="shared" si="21"/>
        <v>30</v>
      </c>
      <c r="AH69" s="21">
        <f t="shared" si="22"/>
        <v>7</v>
      </c>
      <c r="AI69">
        <f t="shared" si="6"/>
        <v>1749</v>
      </c>
      <c r="AJ69">
        <f t="shared" si="23"/>
        <v>-204</v>
      </c>
      <c r="AK69" s="17">
        <f t="shared" si="24"/>
        <v>4</v>
      </c>
      <c r="AL69">
        <f t="shared" si="7"/>
        <v>175</v>
      </c>
      <c r="AM69">
        <f t="shared" si="25"/>
        <v>175</v>
      </c>
      <c r="AN69" s="9">
        <f t="shared" si="26"/>
        <v>3</v>
      </c>
      <c r="AO69">
        <f t="shared" si="8"/>
        <v>458</v>
      </c>
      <c r="AP69">
        <f t="shared" si="27"/>
        <v>458</v>
      </c>
      <c r="AQ69" s="7">
        <f t="shared" si="28"/>
        <v>1</v>
      </c>
      <c r="AR69">
        <f t="shared" si="9"/>
        <v>178</v>
      </c>
      <c r="AS69">
        <f t="shared" si="29"/>
        <v>178</v>
      </c>
      <c r="AT69" s="5">
        <f t="shared" si="30"/>
        <v>0</v>
      </c>
      <c r="AU69">
        <f t="shared" si="10"/>
        <v>30</v>
      </c>
      <c r="AV69">
        <f t="shared" si="31"/>
        <v>30</v>
      </c>
    </row>
    <row r="70" spans="2:48" ht="13.5">
      <c r="B70" s="2" t="s">
        <v>122</v>
      </c>
      <c r="C70">
        <v>6000</v>
      </c>
      <c r="E70">
        <v>1</v>
      </c>
      <c r="F70"/>
      <c r="G70"/>
      <c r="H70"/>
      <c r="I70"/>
      <c r="J70">
        <v>1</v>
      </c>
      <c r="K70">
        <v>1</v>
      </c>
      <c r="L70"/>
      <c r="M70"/>
      <c r="N70"/>
      <c r="P70" s="15">
        <f t="shared" si="11"/>
        <v>3</v>
      </c>
      <c r="Q70">
        <f t="shared" si="0"/>
        <v>458</v>
      </c>
      <c r="R70">
        <f t="shared" si="12"/>
        <v>458</v>
      </c>
      <c r="S70" s="11">
        <f t="shared" si="13"/>
        <v>8</v>
      </c>
      <c r="T70">
        <f t="shared" si="1"/>
        <v>2236</v>
      </c>
      <c r="U70">
        <f t="shared" si="14"/>
        <v>-4252</v>
      </c>
      <c r="V70" s="24">
        <f t="shared" si="15"/>
        <v>1</v>
      </c>
      <c r="W70">
        <f t="shared" si="2"/>
        <v>178</v>
      </c>
      <c r="X70">
        <f t="shared" si="16"/>
        <v>178</v>
      </c>
      <c r="Y70" s="13">
        <f t="shared" si="17"/>
        <v>0</v>
      </c>
      <c r="Z70">
        <f t="shared" si="3"/>
        <v>30</v>
      </c>
      <c r="AA70">
        <f t="shared" si="32"/>
        <v>30</v>
      </c>
      <c r="AB70" s="26">
        <f t="shared" si="18"/>
        <v>1</v>
      </c>
      <c r="AC70">
        <f t="shared" si="4"/>
        <v>178</v>
      </c>
      <c r="AD70">
        <f t="shared" si="19"/>
        <v>178</v>
      </c>
      <c r="AE70" s="19">
        <f t="shared" si="20"/>
        <v>0</v>
      </c>
      <c r="AF70">
        <f t="shared" si="5"/>
        <v>30</v>
      </c>
      <c r="AG70">
        <f t="shared" si="21"/>
        <v>30</v>
      </c>
      <c r="AH70" s="21">
        <f t="shared" si="22"/>
        <v>8</v>
      </c>
      <c r="AI70">
        <f t="shared" si="6"/>
        <v>2236</v>
      </c>
      <c r="AJ70">
        <f t="shared" si="23"/>
        <v>-4252</v>
      </c>
      <c r="AK70" s="17">
        <f t="shared" si="24"/>
        <v>5</v>
      </c>
      <c r="AL70">
        <f t="shared" si="7"/>
        <v>975</v>
      </c>
      <c r="AM70">
        <f t="shared" si="25"/>
        <v>-5826</v>
      </c>
      <c r="AN70" s="9">
        <f t="shared" si="26"/>
        <v>3</v>
      </c>
      <c r="AO70">
        <f t="shared" si="8"/>
        <v>458</v>
      </c>
      <c r="AP70">
        <f t="shared" si="27"/>
        <v>458</v>
      </c>
      <c r="AQ70" s="7">
        <f t="shared" si="28"/>
        <v>1</v>
      </c>
      <c r="AR70">
        <f t="shared" si="9"/>
        <v>178</v>
      </c>
      <c r="AS70">
        <f t="shared" si="29"/>
        <v>178</v>
      </c>
      <c r="AT70" s="5">
        <f t="shared" si="30"/>
        <v>0</v>
      </c>
      <c r="AU70">
        <f t="shared" si="10"/>
        <v>30</v>
      </c>
      <c r="AV70">
        <f t="shared" si="31"/>
        <v>30</v>
      </c>
    </row>
    <row r="71" spans="2:48" ht="13.5">
      <c r="B71" s="2" t="s">
        <v>119</v>
      </c>
      <c r="C71">
        <v>300</v>
      </c>
      <c r="E71">
        <v>11</v>
      </c>
      <c r="F71"/>
      <c r="G71"/>
      <c r="H71"/>
      <c r="I71"/>
      <c r="J71">
        <v>1</v>
      </c>
      <c r="K71">
        <v>1</v>
      </c>
      <c r="L71"/>
      <c r="M71"/>
      <c r="N71">
        <v>1</v>
      </c>
      <c r="P71" s="15">
        <f t="shared" si="11"/>
        <v>3</v>
      </c>
      <c r="Q71">
        <f t="shared" si="0"/>
        <v>458</v>
      </c>
      <c r="R71">
        <f t="shared" si="12"/>
        <v>458</v>
      </c>
      <c r="S71" s="11">
        <f t="shared" si="13"/>
        <v>8</v>
      </c>
      <c r="T71">
        <f t="shared" si="1"/>
        <v>1925</v>
      </c>
      <c r="U71">
        <f t="shared" si="14"/>
        <v>1925</v>
      </c>
      <c r="V71" s="24">
        <f t="shared" si="15"/>
        <v>1</v>
      </c>
      <c r="W71">
        <f t="shared" si="2"/>
        <v>178</v>
      </c>
      <c r="X71">
        <f t="shared" si="16"/>
        <v>178</v>
      </c>
      <c r="Y71" s="13">
        <f t="shared" si="17"/>
        <v>0</v>
      </c>
      <c r="Z71">
        <f t="shared" si="3"/>
        <v>30</v>
      </c>
      <c r="AA71">
        <f t="shared" si="32"/>
        <v>30</v>
      </c>
      <c r="AB71" s="26">
        <f t="shared" si="18"/>
        <v>1</v>
      </c>
      <c r="AC71">
        <f t="shared" si="4"/>
        <v>178</v>
      </c>
      <c r="AD71">
        <f t="shared" si="19"/>
        <v>178</v>
      </c>
      <c r="AE71" s="19">
        <f t="shared" si="20"/>
        <v>0</v>
      </c>
      <c r="AF71">
        <f t="shared" si="5"/>
        <v>30</v>
      </c>
      <c r="AG71">
        <f t="shared" si="21"/>
        <v>30</v>
      </c>
      <c r="AH71" s="21">
        <f t="shared" si="22"/>
        <v>8</v>
      </c>
      <c r="AI71">
        <f t="shared" si="6"/>
        <v>1935</v>
      </c>
      <c r="AJ71">
        <f t="shared" si="23"/>
        <v>1935</v>
      </c>
      <c r="AK71" s="17">
        <f t="shared" si="24"/>
        <v>5</v>
      </c>
      <c r="AL71">
        <f t="shared" si="7"/>
        <v>674</v>
      </c>
      <c r="AM71">
        <f t="shared" si="25"/>
        <v>674</v>
      </c>
      <c r="AN71" s="9">
        <f t="shared" si="26"/>
        <v>3</v>
      </c>
      <c r="AO71">
        <f t="shared" si="8"/>
        <v>458</v>
      </c>
      <c r="AP71">
        <f t="shared" si="27"/>
        <v>458</v>
      </c>
      <c r="AQ71" s="7">
        <f t="shared" si="28"/>
        <v>1</v>
      </c>
      <c r="AR71">
        <f t="shared" si="9"/>
        <v>178</v>
      </c>
      <c r="AS71">
        <f t="shared" si="29"/>
        <v>178</v>
      </c>
      <c r="AT71" s="5">
        <f t="shared" si="30"/>
        <v>1</v>
      </c>
      <c r="AU71">
        <f t="shared" si="10"/>
        <v>178</v>
      </c>
      <c r="AV71">
        <f t="shared" si="31"/>
        <v>-271</v>
      </c>
    </row>
    <row r="72" spans="2:48" ht="13.5">
      <c r="B72" s="2" t="s">
        <v>119</v>
      </c>
      <c r="C72">
        <v>300</v>
      </c>
      <c r="E72">
        <v>11</v>
      </c>
      <c r="F72"/>
      <c r="G72"/>
      <c r="H72"/>
      <c r="I72"/>
      <c r="J72">
        <v>1</v>
      </c>
      <c r="K72">
        <v>1</v>
      </c>
      <c r="L72"/>
      <c r="M72"/>
      <c r="N72">
        <v>1</v>
      </c>
      <c r="P72" s="15">
        <f t="shared" si="11"/>
        <v>3</v>
      </c>
      <c r="Q72">
        <f t="shared" si="0"/>
        <v>458</v>
      </c>
      <c r="R72">
        <f t="shared" si="12"/>
        <v>458</v>
      </c>
      <c r="S72" s="11">
        <f t="shared" si="13"/>
        <v>8</v>
      </c>
      <c r="T72">
        <f t="shared" si="1"/>
        <v>1614</v>
      </c>
      <c r="U72">
        <f t="shared" si="14"/>
        <v>1614</v>
      </c>
      <c r="V72" s="24">
        <f t="shared" si="15"/>
        <v>1</v>
      </c>
      <c r="W72">
        <f t="shared" si="2"/>
        <v>178</v>
      </c>
      <c r="X72">
        <f t="shared" si="16"/>
        <v>178</v>
      </c>
      <c r="Y72" s="13">
        <f t="shared" si="17"/>
        <v>0</v>
      </c>
      <c r="Z72">
        <f t="shared" si="3"/>
        <v>30</v>
      </c>
      <c r="AA72">
        <f t="shared" si="32"/>
        <v>30</v>
      </c>
      <c r="AB72" s="26">
        <f t="shared" si="18"/>
        <v>1</v>
      </c>
      <c r="AC72">
        <f t="shared" si="4"/>
        <v>178</v>
      </c>
      <c r="AD72">
        <f t="shared" si="19"/>
        <v>178</v>
      </c>
      <c r="AE72" s="19">
        <f t="shared" si="20"/>
        <v>0</v>
      </c>
      <c r="AF72">
        <f t="shared" si="5"/>
        <v>30</v>
      </c>
      <c r="AG72">
        <f t="shared" si="21"/>
        <v>30</v>
      </c>
      <c r="AH72" s="21">
        <f t="shared" si="22"/>
        <v>8</v>
      </c>
      <c r="AI72">
        <f t="shared" si="6"/>
        <v>1634</v>
      </c>
      <c r="AJ72">
        <f t="shared" si="23"/>
        <v>1634</v>
      </c>
      <c r="AK72" s="17">
        <f t="shared" si="24"/>
        <v>5</v>
      </c>
      <c r="AL72">
        <f t="shared" si="7"/>
        <v>373</v>
      </c>
      <c r="AM72">
        <f t="shared" si="25"/>
        <v>373</v>
      </c>
      <c r="AN72" s="9">
        <f t="shared" si="26"/>
        <v>3</v>
      </c>
      <c r="AO72">
        <f t="shared" si="8"/>
        <v>458</v>
      </c>
      <c r="AP72">
        <f t="shared" si="27"/>
        <v>458</v>
      </c>
      <c r="AQ72" s="7">
        <f t="shared" si="28"/>
        <v>1</v>
      </c>
      <c r="AR72">
        <f t="shared" si="9"/>
        <v>178</v>
      </c>
      <c r="AS72">
        <f t="shared" si="29"/>
        <v>178</v>
      </c>
      <c r="AT72" s="5">
        <f t="shared" si="30"/>
        <v>2</v>
      </c>
      <c r="AU72">
        <f t="shared" si="10"/>
        <v>290</v>
      </c>
      <c r="AV72">
        <f t="shared" si="31"/>
        <v>-123</v>
      </c>
    </row>
    <row r="73" spans="1:48" ht="13.5">
      <c r="A73" s="41"/>
      <c r="B73" s="2" t="s">
        <v>119</v>
      </c>
      <c r="C73">
        <v>300</v>
      </c>
      <c r="E73">
        <v>11</v>
      </c>
      <c r="F73"/>
      <c r="G73"/>
      <c r="H73"/>
      <c r="I73"/>
      <c r="J73">
        <v>1</v>
      </c>
      <c r="K73">
        <v>1</v>
      </c>
      <c r="L73"/>
      <c r="M73"/>
      <c r="N73">
        <v>1</v>
      </c>
      <c r="O73" s="41"/>
      <c r="P73" s="40">
        <f t="shared" si="11"/>
        <v>3</v>
      </c>
      <c r="Q73" s="41">
        <f t="shared" si="0"/>
        <v>458</v>
      </c>
      <c r="R73" s="41">
        <f t="shared" si="12"/>
        <v>458</v>
      </c>
      <c r="S73" s="42">
        <f t="shared" si="13"/>
        <v>8</v>
      </c>
      <c r="T73" s="41">
        <f t="shared" si="1"/>
        <v>1303</v>
      </c>
      <c r="U73" s="41">
        <f t="shared" si="14"/>
        <v>1303</v>
      </c>
      <c r="V73" s="43">
        <f t="shared" si="15"/>
        <v>1</v>
      </c>
      <c r="W73" s="41">
        <f t="shared" si="2"/>
        <v>178</v>
      </c>
      <c r="X73" s="41">
        <f t="shared" si="16"/>
        <v>178</v>
      </c>
      <c r="Y73" s="44">
        <f t="shared" si="17"/>
        <v>0</v>
      </c>
      <c r="Z73" s="41">
        <f t="shared" si="3"/>
        <v>30</v>
      </c>
      <c r="AA73" s="41">
        <f t="shared" si="32"/>
        <v>30</v>
      </c>
      <c r="AB73" s="45">
        <f t="shared" si="18"/>
        <v>1</v>
      </c>
      <c r="AC73" s="41">
        <f t="shared" si="4"/>
        <v>178</v>
      </c>
      <c r="AD73" s="41">
        <f t="shared" si="19"/>
        <v>178</v>
      </c>
      <c r="AE73" s="46">
        <f t="shared" si="20"/>
        <v>0</v>
      </c>
      <c r="AF73" s="41">
        <f t="shared" si="5"/>
        <v>30</v>
      </c>
      <c r="AG73" s="41">
        <f t="shared" si="21"/>
        <v>30</v>
      </c>
      <c r="AH73" s="47">
        <f t="shared" si="22"/>
        <v>8</v>
      </c>
      <c r="AI73" s="41">
        <f t="shared" si="6"/>
        <v>1333</v>
      </c>
      <c r="AJ73" s="41">
        <f t="shared" si="23"/>
        <v>1333</v>
      </c>
      <c r="AK73" s="48">
        <f t="shared" si="24"/>
        <v>5</v>
      </c>
      <c r="AL73" s="41">
        <f t="shared" si="7"/>
        <v>72</v>
      </c>
      <c r="AM73" s="41">
        <f t="shared" si="25"/>
        <v>72</v>
      </c>
      <c r="AN73" s="49">
        <f t="shared" si="26"/>
        <v>3</v>
      </c>
      <c r="AO73" s="41">
        <f t="shared" si="8"/>
        <v>458</v>
      </c>
      <c r="AP73" s="41">
        <f t="shared" si="27"/>
        <v>458</v>
      </c>
      <c r="AQ73" s="50">
        <f t="shared" si="28"/>
        <v>1</v>
      </c>
      <c r="AR73" s="41">
        <f t="shared" si="9"/>
        <v>178</v>
      </c>
      <c r="AS73" s="41">
        <f t="shared" si="29"/>
        <v>178</v>
      </c>
      <c r="AT73" s="51">
        <f t="shared" si="30"/>
        <v>3</v>
      </c>
      <c r="AU73" s="41">
        <f t="shared" si="10"/>
        <v>458</v>
      </c>
      <c r="AV73" s="41">
        <f t="shared" si="31"/>
        <v>-11</v>
      </c>
    </row>
    <row r="74" spans="2:48" ht="13.5">
      <c r="B74" s="2" t="s">
        <v>119</v>
      </c>
      <c r="C74">
        <v>300</v>
      </c>
      <c r="E74">
        <v>11</v>
      </c>
      <c r="F74"/>
      <c r="G74"/>
      <c r="H74"/>
      <c r="I74"/>
      <c r="J74">
        <v>1</v>
      </c>
      <c r="K74">
        <v>1</v>
      </c>
      <c r="L74"/>
      <c r="M74"/>
      <c r="N74">
        <v>1</v>
      </c>
      <c r="P74" s="15">
        <f t="shared" si="11"/>
        <v>3</v>
      </c>
      <c r="Q74">
        <f t="shared" si="0"/>
        <v>458</v>
      </c>
      <c r="R74">
        <f t="shared" si="12"/>
        <v>458</v>
      </c>
      <c r="S74" s="11">
        <f t="shared" si="13"/>
        <v>8</v>
      </c>
      <c r="T74">
        <f t="shared" si="1"/>
        <v>992</v>
      </c>
      <c r="U74">
        <f t="shared" si="14"/>
        <v>992</v>
      </c>
      <c r="V74" s="24">
        <f t="shared" si="15"/>
        <v>1</v>
      </c>
      <c r="W74">
        <f t="shared" si="2"/>
        <v>178</v>
      </c>
      <c r="X74">
        <f t="shared" si="16"/>
        <v>178</v>
      </c>
      <c r="Y74" s="13">
        <f t="shared" si="17"/>
        <v>0</v>
      </c>
      <c r="Z74">
        <f t="shared" si="3"/>
        <v>30</v>
      </c>
      <c r="AA74">
        <f t="shared" si="32"/>
        <v>30</v>
      </c>
      <c r="AB74" s="26">
        <f t="shared" si="18"/>
        <v>1</v>
      </c>
      <c r="AC74">
        <f t="shared" si="4"/>
        <v>178</v>
      </c>
      <c r="AD74">
        <f t="shared" si="19"/>
        <v>178</v>
      </c>
      <c r="AE74" s="19">
        <f t="shared" si="20"/>
        <v>0</v>
      </c>
      <c r="AF74">
        <f t="shared" si="5"/>
        <v>30</v>
      </c>
      <c r="AG74">
        <f t="shared" si="21"/>
        <v>30</v>
      </c>
      <c r="AH74" s="21">
        <f t="shared" si="22"/>
        <v>8</v>
      </c>
      <c r="AI74">
        <f t="shared" si="6"/>
        <v>1032</v>
      </c>
      <c r="AJ74">
        <f t="shared" si="23"/>
        <v>1032</v>
      </c>
      <c r="AK74" s="17">
        <f t="shared" si="24"/>
        <v>6</v>
      </c>
      <c r="AL74">
        <f t="shared" si="7"/>
        <v>1329</v>
      </c>
      <c r="AM74">
        <f t="shared" si="25"/>
        <v>-229</v>
      </c>
      <c r="AN74" s="9">
        <f t="shared" si="26"/>
        <v>3</v>
      </c>
      <c r="AO74">
        <f t="shared" si="8"/>
        <v>458</v>
      </c>
      <c r="AP74">
        <f t="shared" si="27"/>
        <v>458</v>
      </c>
      <c r="AQ74" s="7">
        <f t="shared" si="28"/>
        <v>1</v>
      </c>
      <c r="AR74">
        <f t="shared" si="9"/>
        <v>178</v>
      </c>
      <c r="AS74">
        <f t="shared" si="29"/>
        <v>178</v>
      </c>
      <c r="AT74" s="5">
        <f t="shared" si="30"/>
        <v>3</v>
      </c>
      <c r="AU74">
        <f t="shared" si="10"/>
        <v>157</v>
      </c>
      <c r="AV74">
        <f t="shared" si="31"/>
        <v>157</v>
      </c>
    </row>
    <row r="75" spans="2:48" ht="13.5">
      <c r="B75" s="2" t="s">
        <v>119</v>
      </c>
      <c r="C75">
        <v>300</v>
      </c>
      <c r="E75">
        <v>11</v>
      </c>
      <c r="F75"/>
      <c r="G75"/>
      <c r="H75"/>
      <c r="I75"/>
      <c r="J75">
        <v>1</v>
      </c>
      <c r="K75">
        <v>1</v>
      </c>
      <c r="L75"/>
      <c r="M75"/>
      <c r="N75">
        <v>1</v>
      </c>
      <c r="P75" s="15">
        <f t="shared" si="11"/>
        <v>3</v>
      </c>
      <c r="Q75">
        <f aca="true" t="shared" si="33" ref="Q75:Q106">IF(+R$1:R$65536&lt;1,VLOOKUP(+P$1:P$65536,MLV,2),+R$1:R$65536)</f>
        <v>458</v>
      </c>
      <c r="R75">
        <f t="shared" si="12"/>
        <v>458</v>
      </c>
      <c r="S75" s="11">
        <f t="shared" si="13"/>
        <v>8</v>
      </c>
      <c r="T75">
        <f aca="true" t="shared" si="34" ref="T75:T106">IF(+U$1:U$65536&lt;1,VLOOKUP(+S$1:S$65536,MLV,2),+U$1:U$65536)</f>
        <v>681</v>
      </c>
      <c r="U75">
        <f t="shared" si="14"/>
        <v>681</v>
      </c>
      <c r="V75" s="24">
        <f t="shared" si="15"/>
        <v>1</v>
      </c>
      <c r="W75">
        <f aca="true" t="shared" si="35" ref="W75:W106">IF(+X$1:X$65536&lt;1,VLOOKUP(+V$1:V$65536,MLV,2),+X$1:X$65536)</f>
        <v>178</v>
      </c>
      <c r="X75">
        <f t="shared" si="16"/>
        <v>178</v>
      </c>
      <c r="Y75" s="13">
        <f t="shared" si="17"/>
        <v>0</v>
      </c>
      <c r="Z75">
        <f aca="true" t="shared" si="36" ref="Z75:Z106">IF(+AA$1:AA$65536&lt;1,VLOOKUP(+Y$1:Y$65536,MLV,2),+AA$1:AA$65536)</f>
        <v>30</v>
      </c>
      <c r="AA75">
        <f t="shared" si="32"/>
        <v>30</v>
      </c>
      <c r="AB75" s="26">
        <f t="shared" si="18"/>
        <v>1</v>
      </c>
      <c r="AC75">
        <f aca="true" t="shared" si="37" ref="AC75:AC106">IF(+AD$1:AD$65536&lt;1,VLOOKUP(+AB$1:AB$65536,MLV,2),+AD$1:AD$65536)</f>
        <v>178</v>
      </c>
      <c r="AD75">
        <f t="shared" si="19"/>
        <v>178</v>
      </c>
      <c r="AE75" s="19">
        <f t="shared" si="20"/>
        <v>0</v>
      </c>
      <c r="AF75">
        <f aca="true" t="shared" si="38" ref="AF75:AF106">IF(+AG$1:AG$65536&lt;1,VLOOKUP(+AE$1:AE$65536,MLV,2),+AG$1:AG$65536)</f>
        <v>30</v>
      </c>
      <c r="AG75">
        <f t="shared" si="21"/>
        <v>30</v>
      </c>
      <c r="AH75" s="21">
        <f t="shared" si="22"/>
        <v>8</v>
      </c>
      <c r="AI75">
        <f aca="true" t="shared" si="39" ref="AI75:AI106">IF(+AJ$1:AJ$65536&lt;1,VLOOKUP(+AH$1:AH$65536,MLV,2),+AJ$1:AJ$65536)</f>
        <v>731</v>
      </c>
      <c r="AJ75">
        <f t="shared" si="23"/>
        <v>731</v>
      </c>
      <c r="AK75" s="17">
        <f t="shared" si="24"/>
        <v>6</v>
      </c>
      <c r="AL75">
        <f aca="true" t="shared" si="40" ref="AL75:AL106">IF(+AM$1:AM$65536&lt;1,VLOOKUP(+AK$1:AK$65536,MLV,2),+AM$1:AM$65536)</f>
        <v>1028</v>
      </c>
      <c r="AM75">
        <f t="shared" si="25"/>
        <v>1028</v>
      </c>
      <c r="AN75" s="9">
        <f t="shared" si="26"/>
        <v>3</v>
      </c>
      <c r="AO75">
        <f aca="true" t="shared" si="41" ref="AO75:AO106">IF(+AP$1:AP$65536&lt;1,VLOOKUP(+AN$1:AN$65536,MLV,2),+AP$1:AP$65536)</f>
        <v>458</v>
      </c>
      <c r="AP75">
        <f t="shared" si="27"/>
        <v>458</v>
      </c>
      <c r="AQ75" s="7">
        <f t="shared" si="28"/>
        <v>1</v>
      </c>
      <c r="AR75">
        <f aca="true" t="shared" si="42" ref="AR75:AR106">IF(+AS$1:AS$65536&lt;1,VLOOKUP(+AQ$1:AQ$65536,MLV,2),+AS$1:AS$65536)</f>
        <v>178</v>
      </c>
      <c r="AS75">
        <f t="shared" si="29"/>
        <v>178</v>
      </c>
      <c r="AT75" s="5">
        <f t="shared" si="30"/>
        <v>4</v>
      </c>
      <c r="AU75">
        <f aca="true" t="shared" si="43" ref="AU75:AU106">IF(+AV$1:AV$65536&lt;1,VLOOKUP(+AT$1:AT$65536,MLV,2),+AV$1:AV$65536)</f>
        <v>686</v>
      </c>
      <c r="AV75">
        <f t="shared" si="31"/>
        <v>-144</v>
      </c>
    </row>
    <row r="76" spans="2:48" ht="13.5">
      <c r="B76" s="2" t="s">
        <v>119</v>
      </c>
      <c r="C76">
        <v>300</v>
      </c>
      <c r="E76">
        <v>11</v>
      </c>
      <c r="F76"/>
      <c r="G76"/>
      <c r="H76"/>
      <c r="I76"/>
      <c r="J76">
        <v>1</v>
      </c>
      <c r="K76">
        <v>1</v>
      </c>
      <c r="L76"/>
      <c r="M76"/>
      <c r="N76">
        <v>1</v>
      </c>
      <c r="P76" s="15">
        <f t="shared" si="11"/>
        <v>3</v>
      </c>
      <c r="Q76">
        <f t="shared" si="33"/>
        <v>458</v>
      </c>
      <c r="R76">
        <f aca="true" t="shared" si="44" ref="R76:R107">Q75-IF(+D$1:D$65536&lt;&gt;"",+$C:$C+D$1:D$65536)</f>
        <v>458</v>
      </c>
      <c r="S76" s="11">
        <f t="shared" si="13"/>
        <v>8</v>
      </c>
      <c r="T76">
        <f t="shared" si="34"/>
        <v>370</v>
      </c>
      <c r="U76">
        <f aca="true" t="shared" si="45" ref="U76:U107">T75-IF(+E$1:E$65536&lt;&gt;"",+$C:$C+E$1:E$65536)</f>
        <v>370</v>
      </c>
      <c r="V76" s="24">
        <f t="shared" si="15"/>
        <v>1</v>
      </c>
      <c r="W76">
        <f t="shared" si="35"/>
        <v>178</v>
      </c>
      <c r="X76">
        <f aca="true" t="shared" si="46" ref="X76:X107">W75-IF(+F$1:F$65536&lt;&gt;"",+$C:$C+F$1:F$65536)</f>
        <v>178</v>
      </c>
      <c r="Y76" s="13">
        <f t="shared" si="17"/>
        <v>0</v>
      </c>
      <c r="Z76">
        <f t="shared" si="36"/>
        <v>30</v>
      </c>
      <c r="AA76">
        <f t="shared" si="32"/>
        <v>30</v>
      </c>
      <c r="AB76" s="26">
        <f t="shared" si="18"/>
        <v>1</v>
      </c>
      <c r="AC76">
        <f t="shared" si="37"/>
        <v>178</v>
      </c>
      <c r="AD76">
        <f aca="true" t="shared" si="47" ref="AD76:AD107">AC75-IF(+H$1:H$65536&lt;&gt;"",+$C:$C+H$1:H$65536)</f>
        <v>178</v>
      </c>
      <c r="AE76" s="19">
        <f t="shared" si="20"/>
        <v>0</v>
      </c>
      <c r="AF76">
        <f t="shared" si="38"/>
        <v>30</v>
      </c>
      <c r="AG76">
        <f aca="true" t="shared" si="48" ref="AG76:AG107">AF75-IF(+I$1:I$65536&lt;&gt;"",+$C:$C+I$1:I$65536)</f>
        <v>30</v>
      </c>
      <c r="AH76" s="21">
        <f t="shared" si="22"/>
        <v>8</v>
      </c>
      <c r="AI76">
        <f t="shared" si="39"/>
        <v>430</v>
      </c>
      <c r="AJ76">
        <f aca="true" t="shared" si="49" ref="AJ76:AJ107">AI75-IF(+J$1:J$65536&lt;&gt;"",+$C:$C+J$1:J$65536)</f>
        <v>430</v>
      </c>
      <c r="AK76" s="17">
        <f t="shared" si="24"/>
        <v>6</v>
      </c>
      <c r="AL76">
        <f t="shared" si="40"/>
        <v>727</v>
      </c>
      <c r="AM76">
        <f aca="true" t="shared" si="50" ref="AM76:AM107">AL75-IF(+K$1:K$65536&lt;&gt;"",+$C:$C+K$1:K$65536)</f>
        <v>727</v>
      </c>
      <c r="AN76" s="9">
        <f t="shared" si="26"/>
        <v>3</v>
      </c>
      <c r="AO76">
        <f t="shared" si="41"/>
        <v>458</v>
      </c>
      <c r="AP76">
        <f aca="true" t="shared" si="51" ref="AP76:AP107">AO75-IF(+L$1:L$65536&lt;&gt;"",+$C:$C+L$1:L$65536)</f>
        <v>458</v>
      </c>
      <c r="AQ76" s="7">
        <f t="shared" si="28"/>
        <v>1</v>
      </c>
      <c r="AR76">
        <f t="shared" si="42"/>
        <v>178</v>
      </c>
      <c r="AS76">
        <f aca="true" t="shared" si="52" ref="AS76:AS107">AR75-IF(+M$1:M$65536&lt;&gt;"",+$C:$C+M$1:M$65536)</f>
        <v>178</v>
      </c>
      <c r="AT76" s="5">
        <f t="shared" si="30"/>
        <v>4</v>
      </c>
      <c r="AU76">
        <f t="shared" si="43"/>
        <v>385</v>
      </c>
      <c r="AV76">
        <f aca="true" t="shared" si="53" ref="AV76:AV107">AU75-IF(+N$1:N$65536&lt;&gt;"",+$C:$C+N$1:N$65536)</f>
        <v>385</v>
      </c>
    </row>
    <row r="77" spans="2:48" ht="13.5">
      <c r="B77" s="2" t="s">
        <v>119</v>
      </c>
      <c r="C77">
        <v>300</v>
      </c>
      <c r="E77">
        <v>11</v>
      </c>
      <c r="F77"/>
      <c r="G77"/>
      <c r="H77"/>
      <c r="I77"/>
      <c r="J77">
        <v>1</v>
      </c>
      <c r="K77">
        <v>1</v>
      </c>
      <c r="L77"/>
      <c r="M77"/>
      <c r="N77">
        <v>1</v>
      </c>
      <c r="P77" s="15">
        <f t="shared" si="11"/>
        <v>3</v>
      </c>
      <c r="Q77">
        <f t="shared" si="33"/>
        <v>458</v>
      </c>
      <c r="R77">
        <f t="shared" si="44"/>
        <v>458</v>
      </c>
      <c r="S77" s="11">
        <f t="shared" si="13"/>
        <v>8</v>
      </c>
      <c r="T77">
        <f t="shared" si="34"/>
        <v>59</v>
      </c>
      <c r="U77">
        <f t="shared" si="45"/>
        <v>59</v>
      </c>
      <c r="V77" s="24">
        <f t="shared" si="15"/>
        <v>1</v>
      </c>
      <c r="W77">
        <f t="shared" si="35"/>
        <v>178</v>
      </c>
      <c r="X77">
        <f t="shared" si="46"/>
        <v>178</v>
      </c>
      <c r="Y77" s="13">
        <f t="shared" si="17"/>
        <v>0</v>
      </c>
      <c r="Z77">
        <f t="shared" si="36"/>
        <v>30</v>
      </c>
      <c r="AA77">
        <f aca="true" t="shared" si="54" ref="AA77:AA108">Z76-IF(+G$1:G$65536="○",+$C:$C)</f>
        <v>30</v>
      </c>
      <c r="AB77" s="26">
        <f t="shared" si="18"/>
        <v>1</v>
      </c>
      <c r="AC77">
        <f t="shared" si="37"/>
        <v>178</v>
      </c>
      <c r="AD77">
        <f t="shared" si="47"/>
        <v>178</v>
      </c>
      <c r="AE77" s="19">
        <f t="shared" si="20"/>
        <v>0</v>
      </c>
      <c r="AF77">
        <f t="shared" si="38"/>
        <v>30</v>
      </c>
      <c r="AG77">
        <f t="shared" si="48"/>
        <v>30</v>
      </c>
      <c r="AH77" s="21">
        <f t="shared" si="22"/>
        <v>8</v>
      </c>
      <c r="AI77">
        <f t="shared" si="39"/>
        <v>129</v>
      </c>
      <c r="AJ77">
        <f t="shared" si="49"/>
        <v>129</v>
      </c>
      <c r="AK77" s="17">
        <f t="shared" si="24"/>
        <v>6</v>
      </c>
      <c r="AL77">
        <f t="shared" si="40"/>
        <v>426</v>
      </c>
      <c r="AM77">
        <f t="shared" si="50"/>
        <v>426</v>
      </c>
      <c r="AN77" s="9">
        <f t="shared" si="26"/>
        <v>3</v>
      </c>
      <c r="AO77">
        <f t="shared" si="41"/>
        <v>458</v>
      </c>
      <c r="AP77">
        <f t="shared" si="51"/>
        <v>458</v>
      </c>
      <c r="AQ77" s="7">
        <f t="shared" si="28"/>
        <v>1</v>
      </c>
      <c r="AR77">
        <f t="shared" si="42"/>
        <v>178</v>
      </c>
      <c r="AS77">
        <f t="shared" si="52"/>
        <v>178</v>
      </c>
      <c r="AT77" s="5">
        <f t="shared" si="30"/>
        <v>4</v>
      </c>
      <c r="AU77">
        <f t="shared" si="43"/>
        <v>84</v>
      </c>
      <c r="AV77">
        <f t="shared" si="53"/>
        <v>84</v>
      </c>
    </row>
    <row r="78" spans="1:48" ht="13.5">
      <c r="A78" s="29"/>
      <c r="B78" s="2" t="s">
        <v>119</v>
      </c>
      <c r="C78">
        <v>300</v>
      </c>
      <c r="E78">
        <v>11</v>
      </c>
      <c r="F78"/>
      <c r="G78"/>
      <c r="H78"/>
      <c r="I78"/>
      <c r="J78">
        <v>1</v>
      </c>
      <c r="K78">
        <v>1</v>
      </c>
      <c r="L78"/>
      <c r="M78"/>
      <c r="N78">
        <v>1</v>
      </c>
      <c r="O78" s="29"/>
      <c r="P78" s="28">
        <f t="shared" si="11"/>
        <v>3</v>
      </c>
      <c r="Q78" s="29">
        <f t="shared" si="33"/>
        <v>458</v>
      </c>
      <c r="R78" s="29">
        <f t="shared" si="44"/>
        <v>458</v>
      </c>
      <c r="S78" s="30">
        <f t="shared" si="13"/>
        <v>9</v>
      </c>
      <c r="T78" s="29">
        <f t="shared" si="34"/>
        <v>2794</v>
      </c>
      <c r="U78" s="29">
        <f t="shared" si="45"/>
        <v>-252</v>
      </c>
      <c r="V78" s="31">
        <f t="shared" si="15"/>
        <v>1</v>
      </c>
      <c r="W78" s="29">
        <f t="shared" si="35"/>
        <v>178</v>
      </c>
      <c r="X78" s="29">
        <f t="shared" si="46"/>
        <v>178</v>
      </c>
      <c r="Y78" s="32">
        <f t="shared" si="17"/>
        <v>0</v>
      </c>
      <c r="Z78" s="29">
        <f t="shared" si="36"/>
        <v>30</v>
      </c>
      <c r="AA78" s="29">
        <f t="shared" si="54"/>
        <v>30</v>
      </c>
      <c r="AB78" s="33">
        <f t="shared" si="18"/>
        <v>1</v>
      </c>
      <c r="AC78" s="29">
        <f t="shared" si="37"/>
        <v>178</v>
      </c>
      <c r="AD78" s="29">
        <f t="shared" si="47"/>
        <v>178</v>
      </c>
      <c r="AE78" s="34">
        <f t="shared" si="20"/>
        <v>0</v>
      </c>
      <c r="AF78" s="29">
        <f t="shared" si="38"/>
        <v>30</v>
      </c>
      <c r="AG78" s="29">
        <f t="shared" si="48"/>
        <v>30</v>
      </c>
      <c r="AH78" s="35">
        <f t="shared" si="22"/>
        <v>9</v>
      </c>
      <c r="AI78" s="29">
        <f t="shared" si="39"/>
        <v>2794</v>
      </c>
      <c r="AJ78" s="29">
        <f t="shared" si="49"/>
        <v>-172</v>
      </c>
      <c r="AK78" s="36">
        <f t="shared" si="24"/>
        <v>6</v>
      </c>
      <c r="AL78" s="29">
        <f t="shared" si="40"/>
        <v>125</v>
      </c>
      <c r="AM78" s="29">
        <f t="shared" si="50"/>
        <v>125</v>
      </c>
      <c r="AN78" s="37">
        <f t="shared" si="26"/>
        <v>3</v>
      </c>
      <c r="AO78" s="29">
        <f t="shared" si="41"/>
        <v>458</v>
      </c>
      <c r="AP78" s="29">
        <f t="shared" si="51"/>
        <v>458</v>
      </c>
      <c r="AQ78" s="38">
        <f t="shared" si="28"/>
        <v>1</v>
      </c>
      <c r="AR78" s="29">
        <f t="shared" si="42"/>
        <v>178</v>
      </c>
      <c r="AS78" s="29">
        <f t="shared" si="52"/>
        <v>178</v>
      </c>
      <c r="AT78" s="39">
        <f t="shared" si="30"/>
        <v>5</v>
      </c>
      <c r="AU78" s="29">
        <f t="shared" si="43"/>
        <v>975</v>
      </c>
      <c r="AV78" s="29">
        <f t="shared" si="53"/>
        <v>-217</v>
      </c>
    </row>
    <row r="79" spans="2:48" ht="13.5">
      <c r="B79" s="2" t="s">
        <v>119</v>
      </c>
      <c r="C79">
        <v>300</v>
      </c>
      <c r="E79">
        <v>11</v>
      </c>
      <c r="F79"/>
      <c r="G79"/>
      <c r="H79"/>
      <c r="I79"/>
      <c r="J79">
        <v>1</v>
      </c>
      <c r="K79">
        <v>1</v>
      </c>
      <c r="L79"/>
      <c r="M79"/>
      <c r="N79">
        <v>1</v>
      </c>
      <c r="P79" s="15">
        <f t="shared" si="11"/>
        <v>3</v>
      </c>
      <c r="Q79">
        <f t="shared" si="33"/>
        <v>458</v>
      </c>
      <c r="R79">
        <f t="shared" si="44"/>
        <v>458</v>
      </c>
      <c r="S79" s="11">
        <f t="shared" si="13"/>
        <v>9</v>
      </c>
      <c r="T79">
        <f t="shared" si="34"/>
        <v>2483</v>
      </c>
      <c r="U79">
        <f t="shared" si="45"/>
        <v>2483</v>
      </c>
      <c r="V79" s="24">
        <f t="shared" si="15"/>
        <v>1</v>
      </c>
      <c r="W79">
        <f t="shared" si="35"/>
        <v>178</v>
      </c>
      <c r="X79">
        <f t="shared" si="46"/>
        <v>178</v>
      </c>
      <c r="Y79" s="13">
        <f t="shared" si="17"/>
        <v>0</v>
      </c>
      <c r="Z79">
        <f t="shared" si="36"/>
        <v>30</v>
      </c>
      <c r="AA79">
        <f t="shared" si="54"/>
        <v>30</v>
      </c>
      <c r="AB79" s="26">
        <f t="shared" si="18"/>
        <v>1</v>
      </c>
      <c r="AC79">
        <f t="shared" si="37"/>
        <v>178</v>
      </c>
      <c r="AD79">
        <f t="shared" si="47"/>
        <v>178</v>
      </c>
      <c r="AE79" s="19">
        <f t="shared" si="20"/>
        <v>0</v>
      </c>
      <c r="AF79">
        <f t="shared" si="38"/>
        <v>30</v>
      </c>
      <c r="AG79">
        <f t="shared" si="48"/>
        <v>30</v>
      </c>
      <c r="AH79" s="21">
        <f t="shared" si="22"/>
        <v>9</v>
      </c>
      <c r="AI79">
        <f t="shared" si="39"/>
        <v>2493</v>
      </c>
      <c r="AJ79">
        <f t="shared" si="49"/>
        <v>2493</v>
      </c>
      <c r="AK79" s="17">
        <f t="shared" si="24"/>
        <v>7</v>
      </c>
      <c r="AL79">
        <f t="shared" si="40"/>
        <v>1749</v>
      </c>
      <c r="AM79">
        <f t="shared" si="50"/>
        <v>-176</v>
      </c>
      <c r="AN79" s="9">
        <f t="shared" si="26"/>
        <v>3</v>
      </c>
      <c r="AO79">
        <f t="shared" si="41"/>
        <v>458</v>
      </c>
      <c r="AP79">
        <f t="shared" si="51"/>
        <v>458</v>
      </c>
      <c r="AQ79" s="7">
        <f t="shared" si="28"/>
        <v>1</v>
      </c>
      <c r="AR79">
        <f t="shared" si="42"/>
        <v>178</v>
      </c>
      <c r="AS79">
        <f t="shared" si="52"/>
        <v>178</v>
      </c>
      <c r="AT79" s="5">
        <f t="shared" si="30"/>
        <v>5</v>
      </c>
      <c r="AU79">
        <f t="shared" si="43"/>
        <v>674</v>
      </c>
      <c r="AV79">
        <f t="shared" si="53"/>
        <v>674</v>
      </c>
    </row>
    <row r="80" spans="2:48" ht="13.5">
      <c r="B80" s="2" t="s">
        <v>119</v>
      </c>
      <c r="C80">
        <v>300</v>
      </c>
      <c r="E80">
        <v>11</v>
      </c>
      <c r="F80"/>
      <c r="G80"/>
      <c r="H80"/>
      <c r="I80"/>
      <c r="J80">
        <v>1</v>
      </c>
      <c r="K80">
        <v>1</v>
      </c>
      <c r="L80"/>
      <c r="M80"/>
      <c r="N80">
        <v>1</v>
      </c>
      <c r="P80" s="15">
        <f t="shared" si="11"/>
        <v>3</v>
      </c>
      <c r="Q80">
        <f t="shared" si="33"/>
        <v>458</v>
      </c>
      <c r="R80">
        <f t="shared" si="44"/>
        <v>458</v>
      </c>
      <c r="S80" s="11">
        <f t="shared" si="13"/>
        <v>9</v>
      </c>
      <c r="T80">
        <f t="shared" si="34"/>
        <v>2172</v>
      </c>
      <c r="U80">
        <f t="shared" si="45"/>
        <v>2172</v>
      </c>
      <c r="V80" s="24">
        <f t="shared" si="15"/>
        <v>1</v>
      </c>
      <c r="W80">
        <f t="shared" si="35"/>
        <v>178</v>
      </c>
      <c r="X80">
        <f t="shared" si="46"/>
        <v>178</v>
      </c>
      <c r="Y80" s="13">
        <f t="shared" si="17"/>
        <v>0</v>
      </c>
      <c r="Z80">
        <f t="shared" si="36"/>
        <v>30</v>
      </c>
      <c r="AA80">
        <f t="shared" si="54"/>
        <v>30</v>
      </c>
      <c r="AB80" s="26">
        <f t="shared" si="18"/>
        <v>1</v>
      </c>
      <c r="AC80">
        <f t="shared" si="37"/>
        <v>178</v>
      </c>
      <c r="AD80">
        <f t="shared" si="47"/>
        <v>178</v>
      </c>
      <c r="AE80" s="19">
        <f t="shared" si="20"/>
        <v>0</v>
      </c>
      <c r="AF80">
        <f t="shared" si="38"/>
        <v>30</v>
      </c>
      <c r="AG80">
        <f t="shared" si="48"/>
        <v>30</v>
      </c>
      <c r="AH80" s="21">
        <f t="shared" si="22"/>
        <v>9</v>
      </c>
      <c r="AI80">
        <f t="shared" si="39"/>
        <v>2192</v>
      </c>
      <c r="AJ80">
        <f t="shared" si="49"/>
        <v>2192</v>
      </c>
      <c r="AK80" s="17">
        <f t="shared" si="24"/>
        <v>7</v>
      </c>
      <c r="AL80">
        <f t="shared" si="40"/>
        <v>1448</v>
      </c>
      <c r="AM80">
        <f t="shared" si="50"/>
        <v>1448</v>
      </c>
      <c r="AN80" s="9">
        <f t="shared" si="26"/>
        <v>3</v>
      </c>
      <c r="AO80">
        <f t="shared" si="41"/>
        <v>458</v>
      </c>
      <c r="AP80">
        <f t="shared" si="51"/>
        <v>458</v>
      </c>
      <c r="AQ80" s="7">
        <f t="shared" si="28"/>
        <v>1</v>
      </c>
      <c r="AR80">
        <f t="shared" si="42"/>
        <v>178</v>
      </c>
      <c r="AS80">
        <f t="shared" si="52"/>
        <v>178</v>
      </c>
      <c r="AT80" s="5">
        <f t="shared" si="30"/>
        <v>5</v>
      </c>
      <c r="AU80">
        <f t="shared" si="43"/>
        <v>373</v>
      </c>
      <c r="AV80">
        <f t="shared" si="53"/>
        <v>373</v>
      </c>
    </row>
    <row r="81" spans="2:48" ht="13.5">
      <c r="B81" s="2" t="s">
        <v>119</v>
      </c>
      <c r="C81">
        <v>300</v>
      </c>
      <c r="E81">
        <v>11</v>
      </c>
      <c r="F81"/>
      <c r="G81"/>
      <c r="H81"/>
      <c r="I81"/>
      <c r="J81">
        <v>1</v>
      </c>
      <c r="K81">
        <v>1</v>
      </c>
      <c r="L81"/>
      <c r="M81"/>
      <c r="N81">
        <v>1</v>
      </c>
      <c r="P81" s="15">
        <f t="shared" si="11"/>
        <v>3</v>
      </c>
      <c r="Q81">
        <f t="shared" si="33"/>
        <v>458</v>
      </c>
      <c r="R81">
        <f t="shared" si="44"/>
        <v>458</v>
      </c>
      <c r="S81" s="11">
        <f t="shared" si="13"/>
        <v>9</v>
      </c>
      <c r="T81">
        <f t="shared" si="34"/>
        <v>1861</v>
      </c>
      <c r="U81">
        <f t="shared" si="45"/>
        <v>1861</v>
      </c>
      <c r="V81" s="24">
        <f t="shared" si="15"/>
        <v>1</v>
      </c>
      <c r="W81">
        <f t="shared" si="35"/>
        <v>178</v>
      </c>
      <c r="X81">
        <f t="shared" si="46"/>
        <v>178</v>
      </c>
      <c r="Y81" s="13">
        <f t="shared" si="17"/>
        <v>0</v>
      </c>
      <c r="Z81">
        <f t="shared" si="36"/>
        <v>30</v>
      </c>
      <c r="AA81">
        <f t="shared" si="54"/>
        <v>30</v>
      </c>
      <c r="AB81" s="26">
        <f t="shared" si="18"/>
        <v>1</v>
      </c>
      <c r="AC81">
        <f t="shared" si="37"/>
        <v>178</v>
      </c>
      <c r="AD81">
        <f t="shared" si="47"/>
        <v>178</v>
      </c>
      <c r="AE81" s="19">
        <f t="shared" si="20"/>
        <v>0</v>
      </c>
      <c r="AF81">
        <f t="shared" si="38"/>
        <v>30</v>
      </c>
      <c r="AG81">
        <f t="shared" si="48"/>
        <v>30</v>
      </c>
      <c r="AH81" s="21">
        <f t="shared" si="22"/>
        <v>9</v>
      </c>
      <c r="AI81">
        <f t="shared" si="39"/>
        <v>1891</v>
      </c>
      <c r="AJ81">
        <f t="shared" si="49"/>
        <v>1891</v>
      </c>
      <c r="AK81" s="17">
        <f t="shared" si="24"/>
        <v>7</v>
      </c>
      <c r="AL81">
        <f t="shared" si="40"/>
        <v>1147</v>
      </c>
      <c r="AM81">
        <f t="shared" si="50"/>
        <v>1147</v>
      </c>
      <c r="AN81" s="9">
        <f t="shared" si="26"/>
        <v>3</v>
      </c>
      <c r="AO81">
        <f t="shared" si="41"/>
        <v>458</v>
      </c>
      <c r="AP81">
        <f t="shared" si="51"/>
        <v>458</v>
      </c>
      <c r="AQ81" s="7">
        <f t="shared" si="28"/>
        <v>1</v>
      </c>
      <c r="AR81">
        <f t="shared" si="42"/>
        <v>178</v>
      </c>
      <c r="AS81">
        <f t="shared" si="52"/>
        <v>178</v>
      </c>
      <c r="AT81" s="5">
        <f t="shared" si="30"/>
        <v>5</v>
      </c>
      <c r="AU81">
        <f t="shared" si="43"/>
        <v>72</v>
      </c>
      <c r="AV81">
        <f t="shared" si="53"/>
        <v>72</v>
      </c>
    </row>
    <row r="82" spans="2:49" ht="13.5">
      <c r="B82" s="2" t="s">
        <v>119</v>
      </c>
      <c r="C82">
        <v>300</v>
      </c>
      <c r="E82">
        <v>11</v>
      </c>
      <c r="F82"/>
      <c r="G82"/>
      <c r="H82"/>
      <c r="I82"/>
      <c r="J82">
        <v>1</v>
      </c>
      <c r="K82">
        <v>1</v>
      </c>
      <c r="L82"/>
      <c r="M82"/>
      <c r="N82">
        <v>1</v>
      </c>
      <c r="P82" s="15">
        <f t="shared" si="11"/>
        <v>3</v>
      </c>
      <c r="Q82">
        <f t="shared" si="33"/>
        <v>458</v>
      </c>
      <c r="R82">
        <f t="shared" si="44"/>
        <v>458</v>
      </c>
      <c r="S82" s="11">
        <f t="shared" si="13"/>
        <v>9</v>
      </c>
      <c r="T82">
        <f t="shared" si="34"/>
        <v>1550</v>
      </c>
      <c r="U82">
        <f t="shared" si="45"/>
        <v>1550</v>
      </c>
      <c r="V82" s="24">
        <f t="shared" si="15"/>
        <v>1</v>
      </c>
      <c r="W82">
        <f t="shared" si="35"/>
        <v>178</v>
      </c>
      <c r="X82">
        <f t="shared" si="46"/>
        <v>178</v>
      </c>
      <c r="Y82" s="13">
        <f t="shared" si="17"/>
        <v>0</v>
      </c>
      <c r="Z82">
        <f t="shared" si="36"/>
        <v>30</v>
      </c>
      <c r="AA82">
        <f t="shared" si="54"/>
        <v>30</v>
      </c>
      <c r="AB82" s="26">
        <f t="shared" si="18"/>
        <v>1</v>
      </c>
      <c r="AC82">
        <f t="shared" si="37"/>
        <v>178</v>
      </c>
      <c r="AD82">
        <f t="shared" si="47"/>
        <v>178</v>
      </c>
      <c r="AE82" s="19">
        <f t="shared" si="20"/>
        <v>0</v>
      </c>
      <c r="AF82">
        <f t="shared" si="38"/>
        <v>30</v>
      </c>
      <c r="AG82">
        <f t="shared" si="48"/>
        <v>30</v>
      </c>
      <c r="AH82" s="21">
        <f t="shared" si="22"/>
        <v>9</v>
      </c>
      <c r="AI82">
        <f t="shared" si="39"/>
        <v>1590</v>
      </c>
      <c r="AJ82">
        <f t="shared" si="49"/>
        <v>1590</v>
      </c>
      <c r="AK82" s="17">
        <f t="shared" si="24"/>
        <v>7</v>
      </c>
      <c r="AL82">
        <f t="shared" si="40"/>
        <v>846</v>
      </c>
      <c r="AM82">
        <f t="shared" si="50"/>
        <v>846</v>
      </c>
      <c r="AN82" s="9">
        <f t="shared" si="26"/>
        <v>3</v>
      </c>
      <c r="AO82">
        <f t="shared" si="41"/>
        <v>458</v>
      </c>
      <c r="AP82">
        <f t="shared" si="51"/>
        <v>458</v>
      </c>
      <c r="AQ82" s="7">
        <f t="shared" si="28"/>
        <v>1</v>
      </c>
      <c r="AR82">
        <f t="shared" si="42"/>
        <v>178</v>
      </c>
      <c r="AS82">
        <f t="shared" si="52"/>
        <v>178</v>
      </c>
      <c r="AT82" s="5">
        <f t="shared" si="30"/>
        <v>6</v>
      </c>
      <c r="AU82">
        <f t="shared" si="43"/>
        <v>1329</v>
      </c>
      <c r="AV82">
        <f t="shared" si="53"/>
        <v>-229</v>
      </c>
      <c r="AW82" s="1"/>
    </row>
    <row r="83" spans="1:48" ht="13.5">
      <c r="A83" s="41"/>
      <c r="B83" s="2" t="s">
        <v>119</v>
      </c>
      <c r="C83">
        <v>300</v>
      </c>
      <c r="E83">
        <v>11</v>
      </c>
      <c r="F83"/>
      <c r="G83"/>
      <c r="H83"/>
      <c r="I83"/>
      <c r="J83">
        <v>1</v>
      </c>
      <c r="K83">
        <v>1</v>
      </c>
      <c r="L83"/>
      <c r="M83"/>
      <c r="N83">
        <v>1</v>
      </c>
      <c r="O83" s="41"/>
      <c r="P83" s="40">
        <f t="shared" si="11"/>
        <v>3</v>
      </c>
      <c r="Q83" s="41">
        <f t="shared" si="33"/>
        <v>458</v>
      </c>
      <c r="R83" s="41">
        <f t="shared" si="44"/>
        <v>458</v>
      </c>
      <c r="S83" s="42">
        <f t="shared" si="13"/>
        <v>9</v>
      </c>
      <c r="T83" s="41">
        <f t="shared" si="34"/>
        <v>1239</v>
      </c>
      <c r="U83" s="41">
        <f t="shared" si="45"/>
        <v>1239</v>
      </c>
      <c r="V83" s="43">
        <f t="shared" si="15"/>
        <v>1</v>
      </c>
      <c r="W83" s="41">
        <f t="shared" si="35"/>
        <v>178</v>
      </c>
      <c r="X83" s="41">
        <f t="shared" si="46"/>
        <v>178</v>
      </c>
      <c r="Y83" s="44">
        <f t="shared" si="17"/>
        <v>0</v>
      </c>
      <c r="Z83" s="41">
        <f t="shared" si="36"/>
        <v>30</v>
      </c>
      <c r="AA83" s="41">
        <f t="shared" si="54"/>
        <v>30</v>
      </c>
      <c r="AB83" s="45">
        <f t="shared" si="18"/>
        <v>1</v>
      </c>
      <c r="AC83" s="41">
        <f t="shared" si="37"/>
        <v>178</v>
      </c>
      <c r="AD83" s="41">
        <f t="shared" si="47"/>
        <v>178</v>
      </c>
      <c r="AE83" s="46">
        <f t="shared" si="20"/>
        <v>0</v>
      </c>
      <c r="AF83" s="41">
        <f t="shared" si="38"/>
        <v>30</v>
      </c>
      <c r="AG83" s="41">
        <f t="shared" si="48"/>
        <v>30</v>
      </c>
      <c r="AH83" s="47">
        <f t="shared" si="22"/>
        <v>9</v>
      </c>
      <c r="AI83" s="41">
        <f t="shared" si="39"/>
        <v>1289</v>
      </c>
      <c r="AJ83" s="41">
        <f t="shared" si="49"/>
        <v>1289</v>
      </c>
      <c r="AK83" s="48">
        <f t="shared" si="24"/>
        <v>7</v>
      </c>
      <c r="AL83" s="41">
        <f t="shared" si="40"/>
        <v>545</v>
      </c>
      <c r="AM83" s="41">
        <f t="shared" si="50"/>
        <v>545</v>
      </c>
      <c r="AN83" s="49">
        <f t="shared" si="26"/>
        <v>3</v>
      </c>
      <c r="AO83" s="41">
        <f t="shared" si="41"/>
        <v>458</v>
      </c>
      <c r="AP83" s="41">
        <f t="shared" si="51"/>
        <v>458</v>
      </c>
      <c r="AQ83" s="50">
        <f t="shared" si="28"/>
        <v>1</v>
      </c>
      <c r="AR83" s="41">
        <f t="shared" si="42"/>
        <v>178</v>
      </c>
      <c r="AS83" s="41">
        <f t="shared" si="52"/>
        <v>178</v>
      </c>
      <c r="AT83" s="51">
        <f t="shared" si="30"/>
        <v>6</v>
      </c>
      <c r="AU83" s="41">
        <f t="shared" si="43"/>
        <v>1028</v>
      </c>
      <c r="AV83" s="41">
        <f t="shared" si="53"/>
        <v>1028</v>
      </c>
    </row>
    <row r="84" spans="2:48" ht="13.5">
      <c r="B84" s="2" t="s">
        <v>119</v>
      </c>
      <c r="C84">
        <v>300</v>
      </c>
      <c r="E84">
        <v>11</v>
      </c>
      <c r="F84"/>
      <c r="G84"/>
      <c r="H84"/>
      <c r="I84"/>
      <c r="J84">
        <v>1</v>
      </c>
      <c r="K84">
        <v>1</v>
      </c>
      <c r="L84"/>
      <c r="M84"/>
      <c r="N84">
        <v>1</v>
      </c>
      <c r="P84" s="15">
        <f t="shared" si="11"/>
        <v>3</v>
      </c>
      <c r="Q84">
        <f t="shared" si="33"/>
        <v>458</v>
      </c>
      <c r="R84">
        <f t="shared" si="44"/>
        <v>458</v>
      </c>
      <c r="S84" s="11">
        <f t="shared" si="13"/>
        <v>9</v>
      </c>
      <c r="T84">
        <f t="shared" si="34"/>
        <v>928</v>
      </c>
      <c r="U84">
        <f t="shared" si="45"/>
        <v>928</v>
      </c>
      <c r="V84" s="24">
        <f t="shared" si="15"/>
        <v>1</v>
      </c>
      <c r="W84">
        <f t="shared" si="35"/>
        <v>178</v>
      </c>
      <c r="X84">
        <f t="shared" si="46"/>
        <v>178</v>
      </c>
      <c r="Y84" s="13">
        <f t="shared" si="17"/>
        <v>0</v>
      </c>
      <c r="Z84">
        <f t="shared" si="36"/>
        <v>30</v>
      </c>
      <c r="AA84">
        <f t="shared" si="54"/>
        <v>30</v>
      </c>
      <c r="AB84" s="26">
        <f t="shared" si="18"/>
        <v>1</v>
      </c>
      <c r="AC84">
        <f t="shared" si="37"/>
        <v>178</v>
      </c>
      <c r="AD84">
        <f t="shared" si="47"/>
        <v>178</v>
      </c>
      <c r="AE84" s="19">
        <f t="shared" si="20"/>
        <v>0</v>
      </c>
      <c r="AF84">
        <f t="shared" si="38"/>
        <v>30</v>
      </c>
      <c r="AG84">
        <f t="shared" si="48"/>
        <v>30</v>
      </c>
      <c r="AH84" s="21">
        <f t="shared" si="22"/>
        <v>9</v>
      </c>
      <c r="AI84">
        <f t="shared" si="39"/>
        <v>988</v>
      </c>
      <c r="AJ84">
        <f t="shared" si="49"/>
        <v>988</v>
      </c>
      <c r="AK84" s="17">
        <f t="shared" si="24"/>
        <v>7</v>
      </c>
      <c r="AL84">
        <f t="shared" si="40"/>
        <v>244</v>
      </c>
      <c r="AM84">
        <f t="shared" si="50"/>
        <v>244</v>
      </c>
      <c r="AN84" s="9">
        <f t="shared" si="26"/>
        <v>3</v>
      </c>
      <c r="AO84">
        <f t="shared" si="41"/>
        <v>458</v>
      </c>
      <c r="AP84">
        <f t="shared" si="51"/>
        <v>458</v>
      </c>
      <c r="AQ84" s="7">
        <f t="shared" si="28"/>
        <v>1</v>
      </c>
      <c r="AR84">
        <f t="shared" si="42"/>
        <v>178</v>
      </c>
      <c r="AS84">
        <f t="shared" si="52"/>
        <v>178</v>
      </c>
      <c r="AT84" s="5">
        <f t="shared" si="30"/>
        <v>6</v>
      </c>
      <c r="AU84">
        <f t="shared" si="43"/>
        <v>727</v>
      </c>
      <c r="AV84">
        <f t="shared" si="53"/>
        <v>727</v>
      </c>
    </row>
    <row r="85" spans="2:48" ht="13.5">
      <c r="B85" s="2" t="s">
        <v>119</v>
      </c>
      <c r="C85">
        <v>300</v>
      </c>
      <c r="E85">
        <v>11</v>
      </c>
      <c r="F85"/>
      <c r="G85"/>
      <c r="H85"/>
      <c r="I85"/>
      <c r="J85">
        <v>1</v>
      </c>
      <c r="K85">
        <v>1</v>
      </c>
      <c r="L85"/>
      <c r="M85"/>
      <c r="N85">
        <v>1</v>
      </c>
      <c r="P85" s="15">
        <f t="shared" si="11"/>
        <v>3</v>
      </c>
      <c r="Q85">
        <f t="shared" si="33"/>
        <v>458</v>
      </c>
      <c r="R85">
        <f t="shared" si="44"/>
        <v>458</v>
      </c>
      <c r="S85" s="11">
        <f t="shared" si="13"/>
        <v>9</v>
      </c>
      <c r="T85">
        <f t="shared" si="34"/>
        <v>617</v>
      </c>
      <c r="U85">
        <f t="shared" si="45"/>
        <v>617</v>
      </c>
      <c r="V85" s="24">
        <f t="shared" si="15"/>
        <v>1</v>
      </c>
      <c r="W85">
        <f t="shared" si="35"/>
        <v>178</v>
      </c>
      <c r="X85">
        <f t="shared" si="46"/>
        <v>178</v>
      </c>
      <c r="Y85" s="13">
        <f t="shared" si="17"/>
        <v>0</v>
      </c>
      <c r="Z85">
        <f t="shared" si="36"/>
        <v>30</v>
      </c>
      <c r="AA85">
        <f t="shared" si="54"/>
        <v>30</v>
      </c>
      <c r="AB85" s="26">
        <f t="shared" si="18"/>
        <v>1</v>
      </c>
      <c r="AC85">
        <f t="shared" si="37"/>
        <v>178</v>
      </c>
      <c r="AD85">
        <f t="shared" si="47"/>
        <v>178</v>
      </c>
      <c r="AE85" s="19">
        <f t="shared" si="20"/>
        <v>0</v>
      </c>
      <c r="AF85">
        <f t="shared" si="38"/>
        <v>30</v>
      </c>
      <c r="AG85">
        <f t="shared" si="48"/>
        <v>30</v>
      </c>
      <c r="AH85" s="21">
        <f t="shared" si="22"/>
        <v>9</v>
      </c>
      <c r="AI85">
        <f t="shared" si="39"/>
        <v>687</v>
      </c>
      <c r="AJ85">
        <f t="shared" si="49"/>
        <v>687</v>
      </c>
      <c r="AK85" s="17">
        <f t="shared" si="24"/>
        <v>8</v>
      </c>
      <c r="AL85">
        <f t="shared" si="40"/>
        <v>2236</v>
      </c>
      <c r="AM85">
        <f t="shared" si="50"/>
        <v>-57</v>
      </c>
      <c r="AN85" s="9">
        <f t="shared" si="26"/>
        <v>3</v>
      </c>
      <c r="AO85">
        <f t="shared" si="41"/>
        <v>458</v>
      </c>
      <c r="AP85">
        <f t="shared" si="51"/>
        <v>458</v>
      </c>
      <c r="AQ85" s="7">
        <f t="shared" si="28"/>
        <v>1</v>
      </c>
      <c r="AR85">
        <f t="shared" si="42"/>
        <v>178</v>
      </c>
      <c r="AS85">
        <f t="shared" si="52"/>
        <v>178</v>
      </c>
      <c r="AT85" s="5">
        <f t="shared" si="30"/>
        <v>6</v>
      </c>
      <c r="AU85">
        <f t="shared" si="43"/>
        <v>426</v>
      </c>
      <c r="AV85">
        <f t="shared" si="53"/>
        <v>426</v>
      </c>
    </row>
    <row r="86" spans="2:49" ht="13.5">
      <c r="B86" s="2" t="s">
        <v>119</v>
      </c>
      <c r="C86">
        <v>300</v>
      </c>
      <c r="E86">
        <v>11</v>
      </c>
      <c r="F86"/>
      <c r="G86"/>
      <c r="H86"/>
      <c r="I86"/>
      <c r="J86">
        <v>1</v>
      </c>
      <c r="K86">
        <v>1</v>
      </c>
      <c r="L86"/>
      <c r="M86"/>
      <c r="N86">
        <v>1</v>
      </c>
      <c r="P86" s="15">
        <f t="shared" si="11"/>
        <v>3</v>
      </c>
      <c r="Q86">
        <f t="shared" si="33"/>
        <v>458</v>
      </c>
      <c r="R86">
        <f t="shared" si="44"/>
        <v>458</v>
      </c>
      <c r="S86" s="11">
        <f t="shared" si="13"/>
        <v>9</v>
      </c>
      <c r="T86">
        <f t="shared" si="34"/>
        <v>306</v>
      </c>
      <c r="U86">
        <f t="shared" si="45"/>
        <v>306</v>
      </c>
      <c r="V86" s="24">
        <f t="shared" si="15"/>
        <v>1</v>
      </c>
      <c r="W86">
        <f t="shared" si="35"/>
        <v>178</v>
      </c>
      <c r="X86">
        <f t="shared" si="46"/>
        <v>178</v>
      </c>
      <c r="Y86" s="13">
        <f t="shared" si="17"/>
        <v>0</v>
      </c>
      <c r="Z86">
        <f t="shared" si="36"/>
        <v>30</v>
      </c>
      <c r="AA86">
        <f t="shared" si="54"/>
        <v>30</v>
      </c>
      <c r="AB86" s="26">
        <f t="shared" si="18"/>
        <v>1</v>
      </c>
      <c r="AC86">
        <f t="shared" si="37"/>
        <v>178</v>
      </c>
      <c r="AD86">
        <f t="shared" si="47"/>
        <v>178</v>
      </c>
      <c r="AE86" s="19">
        <f t="shared" si="20"/>
        <v>0</v>
      </c>
      <c r="AF86">
        <f t="shared" si="38"/>
        <v>30</v>
      </c>
      <c r="AG86">
        <f t="shared" si="48"/>
        <v>30</v>
      </c>
      <c r="AH86" s="21">
        <f t="shared" si="22"/>
        <v>9</v>
      </c>
      <c r="AI86">
        <f t="shared" si="39"/>
        <v>386</v>
      </c>
      <c r="AJ86">
        <f t="shared" si="49"/>
        <v>386</v>
      </c>
      <c r="AK86" s="17">
        <f t="shared" si="24"/>
        <v>8</v>
      </c>
      <c r="AL86">
        <f t="shared" si="40"/>
        <v>1935</v>
      </c>
      <c r="AM86">
        <f t="shared" si="50"/>
        <v>1935</v>
      </c>
      <c r="AN86" s="9">
        <f t="shared" si="26"/>
        <v>3</v>
      </c>
      <c r="AO86">
        <f t="shared" si="41"/>
        <v>458</v>
      </c>
      <c r="AP86">
        <f t="shared" si="51"/>
        <v>458</v>
      </c>
      <c r="AQ86" s="7">
        <f t="shared" si="28"/>
        <v>1</v>
      </c>
      <c r="AR86">
        <f t="shared" si="42"/>
        <v>178</v>
      </c>
      <c r="AS86">
        <f t="shared" si="52"/>
        <v>178</v>
      </c>
      <c r="AT86" s="5">
        <f t="shared" si="30"/>
        <v>6</v>
      </c>
      <c r="AU86">
        <f t="shared" si="43"/>
        <v>125</v>
      </c>
      <c r="AV86">
        <f t="shared" si="53"/>
        <v>125</v>
      </c>
      <c r="AW86" s="3"/>
    </row>
    <row r="87" spans="2:48" ht="13.5">
      <c r="B87" s="2" t="s">
        <v>119</v>
      </c>
      <c r="C87">
        <v>300</v>
      </c>
      <c r="E87">
        <v>11</v>
      </c>
      <c r="F87"/>
      <c r="G87"/>
      <c r="H87"/>
      <c r="I87"/>
      <c r="J87">
        <v>1</v>
      </c>
      <c r="K87">
        <v>1</v>
      </c>
      <c r="L87"/>
      <c r="M87"/>
      <c r="N87">
        <v>1</v>
      </c>
      <c r="P87" s="15">
        <f t="shared" si="11"/>
        <v>3</v>
      </c>
      <c r="Q87">
        <f t="shared" si="33"/>
        <v>458</v>
      </c>
      <c r="R87">
        <f t="shared" si="44"/>
        <v>458</v>
      </c>
      <c r="S87" s="11">
        <f t="shared" si="13"/>
        <v>10</v>
      </c>
      <c r="T87">
        <f t="shared" si="34"/>
        <v>3422</v>
      </c>
      <c r="U87">
        <f t="shared" si="45"/>
        <v>-5</v>
      </c>
      <c r="V87" s="24">
        <f t="shared" si="15"/>
        <v>1</v>
      </c>
      <c r="W87">
        <f t="shared" si="35"/>
        <v>178</v>
      </c>
      <c r="X87">
        <f t="shared" si="46"/>
        <v>178</v>
      </c>
      <c r="Y87" s="13">
        <f t="shared" si="17"/>
        <v>0</v>
      </c>
      <c r="Z87">
        <f t="shared" si="36"/>
        <v>30</v>
      </c>
      <c r="AA87">
        <f t="shared" si="54"/>
        <v>30</v>
      </c>
      <c r="AB87" s="26">
        <f t="shared" si="18"/>
        <v>1</v>
      </c>
      <c r="AC87">
        <f t="shared" si="37"/>
        <v>178</v>
      </c>
      <c r="AD87">
        <f t="shared" si="47"/>
        <v>178</v>
      </c>
      <c r="AE87" s="19">
        <f t="shared" si="20"/>
        <v>0</v>
      </c>
      <c r="AF87">
        <f t="shared" si="38"/>
        <v>30</v>
      </c>
      <c r="AG87">
        <f t="shared" si="48"/>
        <v>30</v>
      </c>
      <c r="AH87" s="21">
        <f t="shared" si="22"/>
        <v>9</v>
      </c>
      <c r="AI87">
        <f t="shared" si="39"/>
        <v>85</v>
      </c>
      <c r="AJ87">
        <f t="shared" si="49"/>
        <v>85</v>
      </c>
      <c r="AK87" s="17">
        <f t="shared" si="24"/>
        <v>8</v>
      </c>
      <c r="AL87">
        <f t="shared" si="40"/>
        <v>1634</v>
      </c>
      <c r="AM87">
        <f t="shared" si="50"/>
        <v>1634</v>
      </c>
      <c r="AN87" s="9">
        <f t="shared" si="26"/>
        <v>3</v>
      </c>
      <c r="AO87">
        <f t="shared" si="41"/>
        <v>458</v>
      </c>
      <c r="AP87">
        <f t="shared" si="51"/>
        <v>458</v>
      </c>
      <c r="AQ87" s="7">
        <f t="shared" si="28"/>
        <v>1</v>
      </c>
      <c r="AR87">
        <f t="shared" si="42"/>
        <v>178</v>
      </c>
      <c r="AS87">
        <f t="shared" si="52"/>
        <v>178</v>
      </c>
      <c r="AT87" s="5">
        <f t="shared" si="30"/>
        <v>7</v>
      </c>
      <c r="AU87">
        <f t="shared" si="43"/>
        <v>1749</v>
      </c>
      <c r="AV87">
        <f t="shared" si="53"/>
        <v>-176</v>
      </c>
    </row>
    <row r="88" spans="1:48" ht="13.5">
      <c r="A88" s="29"/>
      <c r="B88" s="2" t="s">
        <v>119</v>
      </c>
      <c r="C88">
        <v>300</v>
      </c>
      <c r="E88">
        <v>11</v>
      </c>
      <c r="F88"/>
      <c r="G88"/>
      <c r="H88"/>
      <c r="I88"/>
      <c r="J88">
        <v>1</v>
      </c>
      <c r="K88">
        <v>1</v>
      </c>
      <c r="L88"/>
      <c r="M88"/>
      <c r="N88">
        <v>1</v>
      </c>
      <c r="O88" s="29"/>
      <c r="P88" s="28">
        <f t="shared" si="11"/>
        <v>3</v>
      </c>
      <c r="Q88" s="29">
        <f t="shared" si="33"/>
        <v>458</v>
      </c>
      <c r="R88" s="29">
        <f t="shared" si="44"/>
        <v>458</v>
      </c>
      <c r="S88" s="30">
        <f t="shared" si="13"/>
        <v>10</v>
      </c>
      <c r="T88" s="29">
        <f t="shared" si="34"/>
        <v>3111</v>
      </c>
      <c r="U88" s="29">
        <f t="shared" si="45"/>
        <v>3111</v>
      </c>
      <c r="V88" s="31">
        <f t="shared" si="15"/>
        <v>1</v>
      </c>
      <c r="W88" s="29">
        <f t="shared" si="35"/>
        <v>178</v>
      </c>
      <c r="X88" s="29">
        <f t="shared" si="46"/>
        <v>178</v>
      </c>
      <c r="Y88" s="32">
        <f t="shared" si="17"/>
        <v>0</v>
      </c>
      <c r="Z88" s="29">
        <f t="shared" si="36"/>
        <v>30</v>
      </c>
      <c r="AA88" s="29">
        <f t="shared" si="54"/>
        <v>30</v>
      </c>
      <c r="AB88" s="33">
        <f t="shared" si="18"/>
        <v>1</v>
      </c>
      <c r="AC88" s="29">
        <f t="shared" si="37"/>
        <v>178</v>
      </c>
      <c r="AD88" s="29">
        <f t="shared" si="47"/>
        <v>178</v>
      </c>
      <c r="AE88" s="34">
        <f t="shared" si="20"/>
        <v>0</v>
      </c>
      <c r="AF88" s="29">
        <f t="shared" si="38"/>
        <v>30</v>
      </c>
      <c r="AG88" s="29">
        <f t="shared" si="48"/>
        <v>30</v>
      </c>
      <c r="AH88" s="35">
        <f t="shared" si="22"/>
        <v>10</v>
      </c>
      <c r="AI88" s="29">
        <f t="shared" si="39"/>
        <v>3422</v>
      </c>
      <c r="AJ88" s="29">
        <f t="shared" si="49"/>
        <v>-216</v>
      </c>
      <c r="AK88" s="36">
        <f t="shared" si="24"/>
        <v>8</v>
      </c>
      <c r="AL88" s="29">
        <f t="shared" si="40"/>
        <v>1333</v>
      </c>
      <c r="AM88" s="29">
        <f t="shared" si="50"/>
        <v>1333</v>
      </c>
      <c r="AN88" s="37">
        <f t="shared" si="26"/>
        <v>3</v>
      </c>
      <c r="AO88" s="29">
        <f t="shared" si="41"/>
        <v>458</v>
      </c>
      <c r="AP88" s="29">
        <f t="shared" si="51"/>
        <v>458</v>
      </c>
      <c r="AQ88" s="38">
        <f t="shared" si="28"/>
        <v>1</v>
      </c>
      <c r="AR88" s="29">
        <f t="shared" si="42"/>
        <v>178</v>
      </c>
      <c r="AS88" s="29">
        <f t="shared" si="52"/>
        <v>178</v>
      </c>
      <c r="AT88" s="39">
        <f t="shared" si="30"/>
        <v>7</v>
      </c>
      <c r="AU88" s="29">
        <f t="shared" si="43"/>
        <v>1448</v>
      </c>
      <c r="AV88" s="29">
        <f t="shared" si="53"/>
        <v>1448</v>
      </c>
    </row>
    <row r="89" spans="2:48" ht="13.5">
      <c r="B89" s="2" t="s">
        <v>119</v>
      </c>
      <c r="C89">
        <v>300</v>
      </c>
      <c r="E89">
        <v>11</v>
      </c>
      <c r="F89"/>
      <c r="G89"/>
      <c r="H89"/>
      <c r="I89"/>
      <c r="J89">
        <v>1</v>
      </c>
      <c r="K89">
        <v>1</v>
      </c>
      <c r="L89"/>
      <c r="M89"/>
      <c r="N89">
        <v>1</v>
      </c>
      <c r="P89" s="15">
        <f t="shared" si="11"/>
        <v>3</v>
      </c>
      <c r="Q89">
        <f t="shared" si="33"/>
        <v>458</v>
      </c>
      <c r="R89">
        <f t="shared" si="44"/>
        <v>458</v>
      </c>
      <c r="S89" s="11">
        <f t="shared" si="13"/>
        <v>10</v>
      </c>
      <c r="T89">
        <f t="shared" si="34"/>
        <v>2800</v>
      </c>
      <c r="U89">
        <f t="shared" si="45"/>
        <v>2800</v>
      </c>
      <c r="V89" s="24">
        <f t="shared" si="15"/>
        <v>1</v>
      </c>
      <c r="W89">
        <f t="shared" si="35"/>
        <v>178</v>
      </c>
      <c r="X89">
        <f t="shared" si="46"/>
        <v>178</v>
      </c>
      <c r="Y89" s="13">
        <f t="shared" si="17"/>
        <v>0</v>
      </c>
      <c r="Z89">
        <f t="shared" si="36"/>
        <v>30</v>
      </c>
      <c r="AA89">
        <f t="shared" si="54"/>
        <v>30</v>
      </c>
      <c r="AB89" s="26">
        <f t="shared" si="18"/>
        <v>1</v>
      </c>
      <c r="AC89">
        <f t="shared" si="37"/>
        <v>178</v>
      </c>
      <c r="AD89">
        <f t="shared" si="47"/>
        <v>178</v>
      </c>
      <c r="AE89" s="19">
        <f t="shared" si="20"/>
        <v>0</v>
      </c>
      <c r="AF89">
        <f t="shared" si="38"/>
        <v>30</v>
      </c>
      <c r="AG89">
        <f t="shared" si="48"/>
        <v>30</v>
      </c>
      <c r="AH89" s="21">
        <f t="shared" si="22"/>
        <v>10</v>
      </c>
      <c r="AI89">
        <f t="shared" si="39"/>
        <v>3121</v>
      </c>
      <c r="AJ89">
        <f t="shared" si="49"/>
        <v>3121</v>
      </c>
      <c r="AK89" s="17">
        <f t="shared" si="24"/>
        <v>8</v>
      </c>
      <c r="AL89">
        <f t="shared" si="40"/>
        <v>1032</v>
      </c>
      <c r="AM89">
        <f t="shared" si="50"/>
        <v>1032</v>
      </c>
      <c r="AN89" s="9">
        <f t="shared" si="26"/>
        <v>3</v>
      </c>
      <c r="AO89">
        <f t="shared" si="41"/>
        <v>458</v>
      </c>
      <c r="AP89">
        <f t="shared" si="51"/>
        <v>458</v>
      </c>
      <c r="AQ89" s="7">
        <f t="shared" si="28"/>
        <v>1</v>
      </c>
      <c r="AR89">
        <f t="shared" si="42"/>
        <v>178</v>
      </c>
      <c r="AS89">
        <f t="shared" si="52"/>
        <v>178</v>
      </c>
      <c r="AT89" s="5">
        <f t="shared" si="30"/>
        <v>7</v>
      </c>
      <c r="AU89">
        <f t="shared" si="43"/>
        <v>1147</v>
      </c>
      <c r="AV89">
        <f t="shared" si="53"/>
        <v>1147</v>
      </c>
    </row>
    <row r="90" spans="2:48" ht="13.5">
      <c r="B90" s="2" t="s">
        <v>119</v>
      </c>
      <c r="C90">
        <v>300</v>
      </c>
      <c r="E90">
        <v>11</v>
      </c>
      <c r="F90"/>
      <c r="G90"/>
      <c r="H90"/>
      <c r="I90"/>
      <c r="J90">
        <v>1</v>
      </c>
      <c r="K90">
        <v>1</v>
      </c>
      <c r="L90"/>
      <c r="M90"/>
      <c r="N90">
        <v>1</v>
      </c>
      <c r="P90" s="15">
        <f t="shared" si="11"/>
        <v>3</v>
      </c>
      <c r="Q90">
        <f t="shared" si="33"/>
        <v>458</v>
      </c>
      <c r="R90">
        <f t="shared" si="44"/>
        <v>458</v>
      </c>
      <c r="S90" s="11">
        <f t="shared" si="13"/>
        <v>10</v>
      </c>
      <c r="T90">
        <f t="shared" si="34"/>
        <v>2489</v>
      </c>
      <c r="U90">
        <f t="shared" si="45"/>
        <v>2489</v>
      </c>
      <c r="V90" s="24">
        <f t="shared" si="15"/>
        <v>1</v>
      </c>
      <c r="W90">
        <f t="shared" si="35"/>
        <v>178</v>
      </c>
      <c r="X90">
        <f t="shared" si="46"/>
        <v>178</v>
      </c>
      <c r="Y90" s="13">
        <f t="shared" si="17"/>
        <v>0</v>
      </c>
      <c r="Z90">
        <f t="shared" si="36"/>
        <v>30</v>
      </c>
      <c r="AA90">
        <f t="shared" si="54"/>
        <v>30</v>
      </c>
      <c r="AB90" s="26">
        <f t="shared" si="18"/>
        <v>1</v>
      </c>
      <c r="AC90">
        <f t="shared" si="37"/>
        <v>178</v>
      </c>
      <c r="AD90">
        <f t="shared" si="47"/>
        <v>178</v>
      </c>
      <c r="AE90" s="19">
        <f t="shared" si="20"/>
        <v>0</v>
      </c>
      <c r="AF90">
        <f t="shared" si="38"/>
        <v>30</v>
      </c>
      <c r="AG90">
        <f t="shared" si="48"/>
        <v>30</v>
      </c>
      <c r="AH90" s="21">
        <f t="shared" si="22"/>
        <v>10</v>
      </c>
      <c r="AI90">
        <f t="shared" si="39"/>
        <v>2820</v>
      </c>
      <c r="AJ90">
        <f t="shared" si="49"/>
        <v>2820</v>
      </c>
      <c r="AK90" s="17">
        <f t="shared" si="24"/>
        <v>8</v>
      </c>
      <c r="AL90">
        <f t="shared" si="40"/>
        <v>731</v>
      </c>
      <c r="AM90">
        <f t="shared" si="50"/>
        <v>731</v>
      </c>
      <c r="AN90" s="9">
        <f t="shared" si="26"/>
        <v>3</v>
      </c>
      <c r="AO90">
        <f t="shared" si="41"/>
        <v>458</v>
      </c>
      <c r="AP90">
        <f t="shared" si="51"/>
        <v>458</v>
      </c>
      <c r="AQ90" s="7">
        <f t="shared" si="28"/>
        <v>1</v>
      </c>
      <c r="AR90">
        <f t="shared" si="42"/>
        <v>178</v>
      </c>
      <c r="AS90">
        <f t="shared" si="52"/>
        <v>178</v>
      </c>
      <c r="AT90" s="5">
        <f t="shared" si="30"/>
        <v>7</v>
      </c>
      <c r="AU90">
        <f t="shared" si="43"/>
        <v>846</v>
      </c>
      <c r="AV90">
        <f t="shared" si="53"/>
        <v>846</v>
      </c>
    </row>
    <row r="91" spans="2:48" ht="13.5">
      <c r="B91" s="2" t="s">
        <v>188</v>
      </c>
      <c r="C91">
        <v>30</v>
      </c>
      <c r="E91">
        <v>1</v>
      </c>
      <c r="F91"/>
      <c r="G91"/>
      <c r="H91"/>
      <c r="I91"/>
      <c r="J91"/>
      <c r="K91"/>
      <c r="L91"/>
      <c r="M91"/>
      <c r="N91"/>
      <c r="P91" s="15">
        <f t="shared" si="11"/>
        <v>3</v>
      </c>
      <c r="Q91">
        <f t="shared" si="33"/>
        <v>458</v>
      </c>
      <c r="R91">
        <f t="shared" si="44"/>
        <v>458</v>
      </c>
      <c r="S91" s="11">
        <f t="shared" si="13"/>
        <v>10</v>
      </c>
      <c r="T91">
        <f t="shared" si="34"/>
        <v>2458</v>
      </c>
      <c r="U91">
        <f t="shared" si="45"/>
        <v>2458</v>
      </c>
      <c r="V91" s="24">
        <f t="shared" si="15"/>
        <v>1</v>
      </c>
      <c r="W91">
        <f t="shared" si="35"/>
        <v>178</v>
      </c>
      <c r="X91">
        <f t="shared" si="46"/>
        <v>178</v>
      </c>
      <c r="Y91" s="13">
        <f t="shared" si="17"/>
        <v>0</v>
      </c>
      <c r="Z91">
        <f t="shared" si="36"/>
        <v>30</v>
      </c>
      <c r="AA91">
        <f t="shared" si="54"/>
        <v>30</v>
      </c>
      <c r="AB91" s="26">
        <f t="shared" si="18"/>
        <v>1</v>
      </c>
      <c r="AC91">
        <f t="shared" si="37"/>
        <v>178</v>
      </c>
      <c r="AD91">
        <f t="shared" si="47"/>
        <v>178</v>
      </c>
      <c r="AE91" s="19">
        <f t="shared" si="20"/>
        <v>0</v>
      </c>
      <c r="AF91">
        <f t="shared" si="38"/>
        <v>30</v>
      </c>
      <c r="AG91">
        <f t="shared" si="48"/>
        <v>30</v>
      </c>
      <c r="AH91" s="21">
        <f t="shared" si="22"/>
        <v>10</v>
      </c>
      <c r="AI91">
        <f t="shared" si="39"/>
        <v>2820</v>
      </c>
      <c r="AJ91">
        <f t="shared" si="49"/>
        <v>2820</v>
      </c>
      <c r="AK91" s="17">
        <f t="shared" si="24"/>
        <v>8</v>
      </c>
      <c r="AL91">
        <f t="shared" si="40"/>
        <v>731</v>
      </c>
      <c r="AM91">
        <f t="shared" si="50"/>
        <v>731</v>
      </c>
      <c r="AN91" s="9">
        <f t="shared" si="26"/>
        <v>3</v>
      </c>
      <c r="AO91">
        <f t="shared" si="41"/>
        <v>458</v>
      </c>
      <c r="AP91">
        <f t="shared" si="51"/>
        <v>458</v>
      </c>
      <c r="AQ91" s="7">
        <f t="shared" si="28"/>
        <v>1</v>
      </c>
      <c r="AR91">
        <f t="shared" si="42"/>
        <v>178</v>
      </c>
      <c r="AS91">
        <f t="shared" si="52"/>
        <v>178</v>
      </c>
      <c r="AT91" s="5">
        <f t="shared" si="30"/>
        <v>7</v>
      </c>
      <c r="AU91">
        <f t="shared" si="43"/>
        <v>846</v>
      </c>
      <c r="AV91">
        <f t="shared" si="53"/>
        <v>846</v>
      </c>
    </row>
    <row r="92" spans="2:48" ht="13.5">
      <c r="B92" s="2" t="s">
        <v>188</v>
      </c>
      <c r="C92">
        <v>30</v>
      </c>
      <c r="E92">
        <v>1</v>
      </c>
      <c r="F92"/>
      <c r="G92"/>
      <c r="H92"/>
      <c r="I92"/>
      <c r="J92"/>
      <c r="K92"/>
      <c r="L92"/>
      <c r="M92"/>
      <c r="N92"/>
      <c r="P92" s="15">
        <f t="shared" si="11"/>
        <v>3</v>
      </c>
      <c r="Q92">
        <f t="shared" si="33"/>
        <v>458</v>
      </c>
      <c r="R92">
        <f t="shared" si="44"/>
        <v>458</v>
      </c>
      <c r="S92" s="11">
        <f t="shared" si="13"/>
        <v>10</v>
      </c>
      <c r="T92">
        <f t="shared" si="34"/>
        <v>2427</v>
      </c>
      <c r="U92">
        <f t="shared" si="45"/>
        <v>2427</v>
      </c>
      <c r="V92" s="24">
        <f t="shared" si="15"/>
        <v>1</v>
      </c>
      <c r="W92">
        <f t="shared" si="35"/>
        <v>178</v>
      </c>
      <c r="X92">
        <f t="shared" si="46"/>
        <v>178</v>
      </c>
      <c r="Y92" s="13">
        <f t="shared" si="17"/>
        <v>0</v>
      </c>
      <c r="Z92">
        <f t="shared" si="36"/>
        <v>30</v>
      </c>
      <c r="AA92">
        <f t="shared" si="54"/>
        <v>30</v>
      </c>
      <c r="AB92" s="26">
        <f t="shared" si="18"/>
        <v>1</v>
      </c>
      <c r="AC92">
        <f t="shared" si="37"/>
        <v>178</v>
      </c>
      <c r="AD92">
        <f t="shared" si="47"/>
        <v>178</v>
      </c>
      <c r="AE92" s="19">
        <f t="shared" si="20"/>
        <v>0</v>
      </c>
      <c r="AF92">
        <f t="shared" si="38"/>
        <v>30</v>
      </c>
      <c r="AG92">
        <f t="shared" si="48"/>
        <v>30</v>
      </c>
      <c r="AH92" s="21">
        <f t="shared" si="22"/>
        <v>10</v>
      </c>
      <c r="AI92">
        <f t="shared" si="39"/>
        <v>2820</v>
      </c>
      <c r="AJ92">
        <f t="shared" si="49"/>
        <v>2820</v>
      </c>
      <c r="AK92" s="17">
        <f t="shared" si="24"/>
        <v>8</v>
      </c>
      <c r="AL92">
        <f t="shared" si="40"/>
        <v>731</v>
      </c>
      <c r="AM92">
        <f t="shared" si="50"/>
        <v>731</v>
      </c>
      <c r="AN92" s="9">
        <f t="shared" si="26"/>
        <v>3</v>
      </c>
      <c r="AO92">
        <f t="shared" si="41"/>
        <v>458</v>
      </c>
      <c r="AP92">
        <f t="shared" si="51"/>
        <v>458</v>
      </c>
      <c r="AQ92" s="7">
        <f t="shared" si="28"/>
        <v>1</v>
      </c>
      <c r="AR92">
        <f t="shared" si="42"/>
        <v>178</v>
      </c>
      <c r="AS92">
        <f t="shared" si="52"/>
        <v>178</v>
      </c>
      <c r="AT92" s="5">
        <f t="shared" si="30"/>
        <v>7</v>
      </c>
      <c r="AU92">
        <f t="shared" si="43"/>
        <v>846</v>
      </c>
      <c r="AV92">
        <f t="shared" si="53"/>
        <v>846</v>
      </c>
    </row>
    <row r="93" spans="1:48" ht="13.5">
      <c r="A93" s="41"/>
      <c r="B93" s="2" t="s">
        <v>188</v>
      </c>
      <c r="C93">
        <v>30</v>
      </c>
      <c r="E93">
        <v>1</v>
      </c>
      <c r="F93"/>
      <c r="G93"/>
      <c r="H93"/>
      <c r="I93"/>
      <c r="J93"/>
      <c r="K93"/>
      <c r="L93"/>
      <c r="M93"/>
      <c r="N93"/>
      <c r="O93" s="41"/>
      <c r="P93" s="40">
        <f t="shared" si="11"/>
        <v>3</v>
      </c>
      <c r="Q93" s="41">
        <f t="shared" si="33"/>
        <v>458</v>
      </c>
      <c r="R93" s="41">
        <f t="shared" si="44"/>
        <v>458</v>
      </c>
      <c r="S93" s="42">
        <f t="shared" si="13"/>
        <v>10</v>
      </c>
      <c r="T93" s="41">
        <f t="shared" si="34"/>
        <v>2396</v>
      </c>
      <c r="U93" s="41">
        <f t="shared" si="45"/>
        <v>2396</v>
      </c>
      <c r="V93" s="43">
        <f t="shared" si="15"/>
        <v>1</v>
      </c>
      <c r="W93" s="41">
        <f t="shared" si="35"/>
        <v>178</v>
      </c>
      <c r="X93" s="41">
        <f t="shared" si="46"/>
        <v>178</v>
      </c>
      <c r="Y93" s="44">
        <f t="shared" si="17"/>
        <v>0</v>
      </c>
      <c r="Z93" s="41">
        <f t="shared" si="36"/>
        <v>30</v>
      </c>
      <c r="AA93" s="41">
        <f t="shared" si="54"/>
        <v>30</v>
      </c>
      <c r="AB93" s="45">
        <f t="shared" si="18"/>
        <v>1</v>
      </c>
      <c r="AC93" s="41">
        <f t="shared" si="37"/>
        <v>178</v>
      </c>
      <c r="AD93" s="41">
        <f t="shared" si="47"/>
        <v>178</v>
      </c>
      <c r="AE93" s="46">
        <f t="shared" si="20"/>
        <v>0</v>
      </c>
      <c r="AF93" s="41">
        <f t="shared" si="38"/>
        <v>30</v>
      </c>
      <c r="AG93" s="41">
        <f t="shared" si="48"/>
        <v>30</v>
      </c>
      <c r="AH93" s="47">
        <f t="shared" si="22"/>
        <v>10</v>
      </c>
      <c r="AI93" s="41">
        <f t="shared" si="39"/>
        <v>2820</v>
      </c>
      <c r="AJ93" s="41">
        <f t="shared" si="49"/>
        <v>2820</v>
      </c>
      <c r="AK93" s="48">
        <f t="shared" si="24"/>
        <v>8</v>
      </c>
      <c r="AL93" s="41">
        <f t="shared" si="40"/>
        <v>731</v>
      </c>
      <c r="AM93" s="41">
        <f t="shared" si="50"/>
        <v>731</v>
      </c>
      <c r="AN93" s="49">
        <f t="shared" si="26"/>
        <v>3</v>
      </c>
      <c r="AO93" s="41">
        <f t="shared" si="41"/>
        <v>458</v>
      </c>
      <c r="AP93" s="41">
        <f t="shared" si="51"/>
        <v>458</v>
      </c>
      <c r="AQ93" s="50">
        <f t="shared" si="28"/>
        <v>1</v>
      </c>
      <c r="AR93" s="41">
        <f t="shared" si="42"/>
        <v>178</v>
      </c>
      <c r="AS93" s="41">
        <f t="shared" si="52"/>
        <v>178</v>
      </c>
      <c r="AT93" s="51">
        <f t="shared" si="30"/>
        <v>7</v>
      </c>
      <c r="AU93" s="41">
        <f t="shared" si="43"/>
        <v>846</v>
      </c>
      <c r="AV93" s="41">
        <f t="shared" si="53"/>
        <v>846</v>
      </c>
    </row>
    <row r="94" spans="2:48" ht="13.5">
      <c r="B94" s="2" t="s">
        <v>188</v>
      </c>
      <c r="C94">
        <v>30</v>
      </c>
      <c r="E94">
        <v>1</v>
      </c>
      <c r="F94"/>
      <c r="G94"/>
      <c r="H94"/>
      <c r="I94"/>
      <c r="J94"/>
      <c r="K94"/>
      <c r="L94"/>
      <c r="M94"/>
      <c r="N94"/>
      <c r="P94" s="15">
        <f t="shared" si="11"/>
        <v>3</v>
      </c>
      <c r="Q94">
        <f t="shared" si="33"/>
        <v>458</v>
      </c>
      <c r="R94">
        <f t="shared" si="44"/>
        <v>458</v>
      </c>
      <c r="S94" s="11">
        <f t="shared" si="13"/>
        <v>10</v>
      </c>
      <c r="T94">
        <f t="shared" si="34"/>
        <v>2365</v>
      </c>
      <c r="U94">
        <f t="shared" si="45"/>
        <v>2365</v>
      </c>
      <c r="V94" s="24">
        <f t="shared" si="15"/>
        <v>1</v>
      </c>
      <c r="W94">
        <f t="shared" si="35"/>
        <v>178</v>
      </c>
      <c r="X94">
        <f t="shared" si="46"/>
        <v>178</v>
      </c>
      <c r="Y94" s="13">
        <f t="shared" si="17"/>
        <v>0</v>
      </c>
      <c r="Z94">
        <f t="shared" si="36"/>
        <v>30</v>
      </c>
      <c r="AA94">
        <f t="shared" si="54"/>
        <v>30</v>
      </c>
      <c r="AB94" s="26">
        <f t="shared" si="18"/>
        <v>1</v>
      </c>
      <c r="AC94">
        <f t="shared" si="37"/>
        <v>178</v>
      </c>
      <c r="AD94">
        <f t="shared" si="47"/>
        <v>178</v>
      </c>
      <c r="AE94" s="19">
        <f t="shared" si="20"/>
        <v>0</v>
      </c>
      <c r="AF94">
        <f t="shared" si="38"/>
        <v>30</v>
      </c>
      <c r="AG94">
        <f t="shared" si="48"/>
        <v>30</v>
      </c>
      <c r="AH94" s="21">
        <f t="shared" si="22"/>
        <v>10</v>
      </c>
      <c r="AI94">
        <f t="shared" si="39"/>
        <v>2820</v>
      </c>
      <c r="AJ94">
        <f t="shared" si="49"/>
        <v>2820</v>
      </c>
      <c r="AK94" s="17">
        <f t="shared" si="24"/>
        <v>8</v>
      </c>
      <c r="AL94">
        <f t="shared" si="40"/>
        <v>731</v>
      </c>
      <c r="AM94">
        <f t="shared" si="50"/>
        <v>731</v>
      </c>
      <c r="AN94" s="9">
        <f t="shared" si="26"/>
        <v>3</v>
      </c>
      <c r="AO94">
        <f t="shared" si="41"/>
        <v>458</v>
      </c>
      <c r="AP94">
        <f t="shared" si="51"/>
        <v>458</v>
      </c>
      <c r="AQ94" s="7">
        <f t="shared" si="28"/>
        <v>1</v>
      </c>
      <c r="AR94">
        <f t="shared" si="42"/>
        <v>178</v>
      </c>
      <c r="AS94">
        <f t="shared" si="52"/>
        <v>178</v>
      </c>
      <c r="AT94" s="5">
        <f t="shared" si="30"/>
        <v>7</v>
      </c>
      <c r="AU94">
        <f t="shared" si="43"/>
        <v>846</v>
      </c>
      <c r="AV94">
        <f t="shared" si="53"/>
        <v>846</v>
      </c>
    </row>
    <row r="95" spans="2:48" ht="13.5">
      <c r="B95" s="2" t="s">
        <v>189</v>
      </c>
      <c r="C95" s="2">
        <v>858</v>
      </c>
      <c r="E95">
        <v>1</v>
      </c>
      <c r="F95"/>
      <c r="G95"/>
      <c r="H95"/>
      <c r="I95"/>
      <c r="J95">
        <v>1</v>
      </c>
      <c r="K95"/>
      <c r="L95"/>
      <c r="M95"/>
      <c r="N95">
        <v>1</v>
      </c>
      <c r="P95" s="15">
        <f t="shared" si="11"/>
        <v>3</v>
      </c>
      <c r="Q95">
        <f t="shared" si="33"/>
        <v>458</v>
      </c>
      <c r="R95">
        <f t="shared" si="44"/>
        <v>458</v>
      </c>
      <c r="S95" s="11">
        <f t="shared" si="13"/>
        <v>10</v>
      </c>
      <c r="T95">
        <f t="shared" si="34"/>
        <v>1506</v>
      </c>
      <c r="U95">
        <f t="shared" si="45"/>
        <v>1506</v>
      </c>
      <c r="V95" s="24">
        <f t="shared" si="15"/>
        <v>1</v>
      </c>
      <c r="W95">
        <f t="shared" si="35"/>
        <v>178</v>
      </c>
      <c r="X95">
        <f t="shared" si="46"/>
        <v>178</v>
      </c>
      <c r="Y95" s="13">
        <f t="shared" si="17"/>
        <v>0</v>
      </c>
      <c r="Z95">
        <f t="shared" si="36"/>
        <v>30</v>
      </c>
      <c r="AA95">
        <f t="shared" si="54"/>
        <v>30</v>
      </c>
      <c r="AB95" s="26">
        <f t="shared" si="18"/>
        <v>1</v>
      </c>
      <c r="AC95">
        <f t="shared" si="37"/>
        <v>178</v>
      </c>
      <c r="AD95">
        <f t="shared" si="47"/>
        <v>178</v>
      </c>
      <c r="AE95" s="19">
        <f t="shared" si="20"/>
        <v>0</v>
      </c>
      <c r="AF95">
        <f t="shared" si="38"/>
        <v>30</v>
      </c>
      <c r="AG95">
        <f t="shared" si="48"/>
        <v>30</v>
      </c>
      <c r="AH95" s="21">
        <f t="shared" si="22"/>
        <v>10</v>
      </c>
      <c r="AI95">
        <f t="shared" si="39"/>
        <v>1961</v>
      </c>
      <c r="AJ95">
        <f t="shared" si="49"/>
        <v>1961</v>
      </c>
      <c r="AK95" s="17">
        <f t="shared" si="24"/>
        <v>8</v>
      </c>
      <c r="AL95">
        <f t="shared" si="40"/>
        <v>731</v>
      </c>
      <c r="AM95">
        <f t="shared" si="50"/>
        <v>731</v>
      </c>
      <c r="AN95" s="9">
        <f t="shared" si="26"/>
        <v>3</v>
      </c>
      <c r="AO95">
        <f t="shared" si="41"/>
        <v>458</v>
      </c>
      <c r="AP95">
        <f t="shared" si="51"/>
        <v>458</v>
      </c>
      <c r="AQ95" s="7">
        <f t="shared" si="28"/>
        <v>1</v>
      </c>
      <c r="AR95">
        <f t="shared" si="42"/>
        <v>178</v>
      </c>
      <c r="AS95">
        <f t="shared" si="52"/>
        <v>178</v>
      </c>
      <c r="AT95" s="5">
        <f t="shared" si="30"/>
        <v>8</v>
      </c>
      <c r="AU95">
        <f t="shared" si="43"/>
        <v>2236</v>
      </c>
      <c r="AV95">
        <f t="shared" si="53"/>
        <v>-13</v>
      </c>
    </row>
    <row r="96" spans="2:48" ht="13.5">
      <c r="B96" s="2" t="s">
        <v>191</v>
      </c>
      <c r="C96" s="2">
        <v>2500</v>
      </c>
      <c r="E96">
        <v>1</v>
      </c>
      <c r="F96"/>
      <c r="G96"/>
      <c r="H96"/>
      <c r="I96"/>
      <c r="J96">
        <v>1</v>
      </c>
      <c r="K96">
        <v>1</v>
      </c>
      <c r="L96"/>
      <c r="M96"/>
      <c r="N96">
        <v>1</v>
      </c>
      <c r="P96" s="15">
        <f t="shared" si="11"/>
        <v>3</v>
      </c>
      <c r="Q96">
        <f t="shared" si="33"/>
        <v>458</v>
      </c>
      <c r="R96">
        <f t="shared" si="44"/>
        <v>458</v>
      </c>
      <c r="S96" s="11">
        <f t="shared" si="13"/>
        <v>11</v>
      </c>
      <c r="T96">
        <f t="shared" si="34"/>
        <v>4123</v>
      </c>
      <c r="U96">
        <f t="shared" si="45"/>
        <v>-995</v>
      </c>
      <c r="V96" s="24">
        <f t="shared" si="15"/>
        <v>1</v>
      </c>
      <c r="W96">
        <f t="shared" si="35"/>
        <v>178</v>
      </c>
      <c r="X96">
        <f t="shared" si="46"/>
        <v>178</v>
      </c>
      <c r="Y96" s="13">
        <f t="shared" si="17"/>
        <v>0</v>
      </c>
      <c r="Z96">
        <f t="shared" si="36"/>
        <v>30</v>
      </c>
      <c r="AA96">
        <f t="shared" si="54"/>
        <v>30</v>
      </c>
      <c r="AB96" s="26">
        <f t="shared" si="18"/>
        <v>1</v>
      </c>
      <c r="AC96">
        <f t="shared" si="37"/>
        <v>178</v>
      </c>
      <c r="AD96">
        <f t="shared" si="47"/>
        <v>178</v>
      </c>
      <c r="AE96" s="19">
        <f t="shared" si="20"/>
        <v>0</v>
      </c>
      <c r="AF96">
        <f t="shared" si="38"/>
        <v>30</v>
      </c>
      <c r="AG96">
        <f t="shared" si="48"/>
        <v>30</v>
      </c>
      <c r="AH96" s="21">
        <f t="shared" si="22"/>
        <v>11</v>
      </c>
      <c r="AI96">
        <f t="shared" si="39"/>
        <v>4123</v>
      </c>
      <c r="AJ96">
        <f t="shared" si="49"/>
        <v>-540</v>
      </c>
      <c r="AK96" s="17">
        <f t="shared" si="24"/>
        <v>9</v>
      </c>
      <c r="AL96">
        <f t="shared" si="40"/>
        <v>2794</v>
      </c>
      <c r="AM96">
        <f t="shared" si="50"/>
        <v>-1770</v>
      </c>
      <c r="AN96" s="9">
        <f t="shared" si="26"/>
        <v>3</v>
      </c>
      <c r="AO96">
        <f t="shared" si="41"/>
        <v>458</v>
      </c>
      <c r="AP96">
        <f t="shared" si="51"/>
        <v>458</v>
      </c>
      <c r="AQ96" s="7">
        <f t="shared" si="28"/>
        <v>1</v>
      </c>
      <c r="AR96">
        <f t="shared" si="42"/>
        <v>178</v>
      </c>
      <c r="AS96">
        <f t="shared" si="52"/>
        <v>178</v>
      </c>
      <c r="AT96" s="5">
        <f t="shared" si="30"/>
        <v>9</v>
      </c>
      <c r="AU96">
        <f t="shared" si="43"/>
        <v>2794</v>
      </c>
      <c r="AV96">
        <f t="shared" si="53"/>
        <v>-265</v>
      </c>
    </row>
    <row r="97" spans="2:48" ht="13.5">
      <c r="B97" s="2" t="s">
        <v>121</v>
      </c>
      <c r="C97" s="2">
        <v>5555</v>
      </c>
      <c r="E97">
        <v>40</v>
      </c>
      <c r="F97"/>
      <c r="G97"/>
      <c r="H97"/>
      <c r="I97"/>
      <c r="J97">
        <v>1</v>
      </c>
      <c r="K97">
        <v>1</v>
      </c>
      <c r="L97"/>
      <c r="M97"/>
      <c r="N97">
        <v>1</v>
      </c>
      <c r="P97" s="15">
        <f t="shared" si="11"/>
        <v>3</v>
      </c>
      <c r="Q97">
        <f t="shared" si="33"/>
        <v>458</v>
      </c>
      <c r="R97">
        <f t="shared" si="44"/>
        <v>458</v>
      </c>
      <c r="S97" s="11">
        <f t="shared" si="13"/>
        <v>12</v>
      </c>
      <c r="T97">
        <f t="shared" si="34"/>
        <v>4898</v>
      </c>
      <c r="U97">
        <f t="shared" si="45"/>
        <v>-1472</v>
      </c>
      <c r="V97" s="24">
        <f t="shared" si="15"/>
        <v>1</v>
      </c>
      <c r="W97">
        <f t="shared" si="35"/>
        <v>178</v>
      </c>
      <c r="X97">
        <f t="shared" si="46"/>
        <v>178</v>
      </c>
      <c r="Y97" s="13">
        <f t="shared" si="17"/>
        <v>0</v>
      </c>
      <c r="Z97">
        <f t="shared" si="36"/>
        <v>30</v>
      </c>
      <c r="AA97">
        <f t="shared" si="54"/>
        <v>30</v>
      </c>
      <c r="AB97" s="26">
        <f t="shared" si="18"/>
        <v>1</v>
      </c>
      <c r="AC97">
        <f t="shared" si="37"/>
        <v>178</v>
      </c>
      <c r="AD97">
        <f t="shared" si="47"/>
        <v>178</v>
      </c>
      <c r="AE97" s="19">
        <f t="shared" si="20"/>
        <v>0</v>
      </c>
      <c r="AF97">
        <f t="shared" si="38"/>
        <v>30</v>
      </c>
      <c r="AG97">
        <f t="shared" si="48"/>
        <v>30</v>
      </c>
      <c r="AH97" s="21">
        <f t="shared" si="22"/>
        <v>12</v>
      </c>
      <c r="AI97">
        <f t="shared" si="39"/>
        <v>4898</v>
      </c>
      <c r="AJ97">
        <f t="shared" si="49"/>
        <v>-1433</v>
      </c>
      <c r="AK97" s="17">
        <f t="shared" si="24"/>
        <v>10</v>
      </c>
      <c r="AL97">
        <f t="shared" si="40"/>
        <v>3422</v>
      </c>
      <c r="AM97">
        <f t="shared" si="50"/>
        <v>-2762</v>
      </c>
      <c r="AN97" s="9">
        <f t="shared" si="26"/>
        <v>3</v>
      </c>
      <c r="AO97">
        <f t="shared" si="41"/>
        <v>458</v>
      </c>
      <c r="AP97">
        <f t="shared" si="51"/>
        <v>458</v>
      </c>
      <c r="AQ97" s="7">
        <f t="shared" si="28"/>
        <v>1</v>
      </c>
      <c r="AR97">
        <f t="shared" si="42"/>
        <v>178</v>
      </c>
      <c r="AS97">
        <f t="shared" si="52"/>
        <v>178</v>
      </c>
      <c r="AT97" s="5">
        <f t="shared" si="30"/>
        <v>10</v>
      </c>
      <c r="AU97">
        <f t="shared" si="43"/>
        <v>3422</v>
      </c>
      <c r="AV97">
        <f t="shared" si="53"/>
        <v>-2762</v>
      </c>
    </row>
    <row r="98" spans="1:48" ht="13.5">
      <c r="A98" s="29"/>
      <c r="B98" s="2" t="s">
        <v>121</v>
      </c>
      <c r="C98" s="2">
        <v>5555</v>
      </c>
      <c r="E98">
        <v>40</v>
      </c>
      <c r="F98"/>
      <c r="G98"/>
      <c r="H98"/>
      <c r="I98"/>
      <c r="J98">
        <v>1</v>
      </c>
      <c r="K98">
        <v>1</v>
      </c>
      <c r="L98"/>
      <c r="M98"/>
      <c r="N98">
        <v>1</v>
      </c>
      <c r="O98" s="29"/>
      <c r="P98" s="28">
        <f t="shared" si="11"/>
        <v>3</v>
      </c>
      <c r="Q98" s="29">
        <f t="shared" si="33"/>
        <v>458</v>
      </c>
      <c r="R98" s="29">
        <f t="shared" si="44"/>
        <v>458</v>
      </c>
      <c r="S98" s="30">
        <f t="shared" si="13"/>
        <v>13</v>
      </c>
      <c r="T98" s="29">
        <f t="shared" si="34"/>
        <v>5748</v>
      </c>
      <c r="U98" s="29">
        <f t="shared" si="45"/>
        <v>-697</v>
      </c>
      <c r="V98" s="31">
        <f t="shared" si="15"/>
        <v>1</v>
      </c>
      <c r="W98" s="29">
        <f t="shared" si="35"/>
        <v>178</v>
      </c>
      <c r="X98" s="29">
        <f t="shared" si="46"/>
        <v>178</v>
      </c>
      <c r="Y98" s="32">
        <f t="shared" si="17"/>
        <v>0</v>
      </c>
      <c r="Z98" s="29">
        <f t="shared" si="36"/>
        <v>30</v>
      </c>
      <c r="AA98" s="29">
        <f t="shared" si="54"/>
        <v>30</v>
      </c>
      <c r="AB98" s="33">
        <f t="shared" si="18"/>
        <v>1</v>
      </c>
      <c r="AC98" s="29">
        <f t="shared" si="37"/>
        <v>178</v>
      </c>
      <c r="AD98" s="29">
        <f t="shared" si="47"/>
        <v>178</v>
      </c>
      <c r="AE98" s="34">
        <f t="shared" si="20"/>
        <v>0</v>
      </c>
      <c r="AF98" s="29">
        <f t="shared" si="38"/>
        <v>30</v>
      </c>
      <c r="AG98" s="29">
        <f t="shared" si="48"/>
        <v>30</v>
      </c>
      <c r="AH98" s="35">
        <f t="shared" si="22"/>
        <v>13</v>
      </c>
      <c r="AI98" s="29">
        <f t="shared" si="39"/>
        <v>5748</v>
      </c>
      <c r="AJ98" s="29">
        <f t="shared" si="49"/>
        <v>-658</v>
      </c>
      <c r="AK98" s="36">
        <f t="shared" si="24"/>
        <v>11</v>
      </c>
      <c r="AL98" s="29">
        <f t="shared" si="40"/>
        <v>4123</v>
      </c>
      <c r="AM98" s="29">
        <f t="shared" si="50"/>
        <v>-2134</v>
      </c>
      <c r="AN98" s="37">
        <f t="shared" si="26"/>
        <v>3</v>
      </c>
      <c r="AO98" s="29">
        <f t="shared" si="41"/>
        <v>458</v>
      </c>
      <c r="AP98" s="29">
        <f t="shared" si="51"/>
        <v>458</v>
      </c>
      <c r="AQ98" s="38">
        <f t="shared" si="28"/>
        <v>1</v>
      </c>
      <c r="AR98" s="29">
        <f t="shared" si="42"/>
        <v>178</v>
      </c>
      <c r="AS98" s="29">
        <f t="shared" si="52"/>
        <v>178</v>
      </c>
      <c r="AT98" s="39">
        <f t="shared" si="30"/>
        <v>11</v>
      </c>
      <c r="AU98" s="29">
        <f t="shared" si="43"/>
        <v>4123</v>
      </c>
      <c r="AV98" s="29">
        <f t="shared" si="53"/>
        <v>-2134</v>
      </c>
    </row>
    <row r="99" spans="2:48" ht="13.5">
      <c r="B99" s="2" t="s">
        <v>121</v>
      </c>
      <c r="C99" s="2">
        <v>5555</v>
      </c>
      <c r="E99">
        <v>40</v>
      </c>
      <c r="F99"/>
      <c r="G99"/>
      <c r="H99"/>
      <c r="I99"/>
      <c r="J99">
        <v>1</v>
      </c>
      <c r="K99">
        <v>1</v>
      </c>
      <c r="L99"/>
      <c r="M99"/>
      <c r="N99">
        <v>1</v>
      </c>
      <c r="P99" s="15">
        <f t="shared" si="11"/>
        <v>3</v>
      </c>
      <c r="Q99">
        <f t="shared" si="33"/>
        <v>458</v>
      </c>
      <c r="R99">
        <f t="shared" si="44"/>
        <v>458</v>
      </c>
      <c r="S99" s="11">
        <f t="shared" si="13"/>
        <v>13</v>
      </c>
      <c r="T99">
        <f t="shared" si="34"/>
        <v>153</v>
      </c>
      <c r="U99">
        <f t="shared" si="45"/>
        <v>153</v>
      </c>
      <c r="V99" s="24">
        <f t="shared" si="15"/>
        <v>1</v>
      </c>
      <c r="W99">
        <f t="shared" si="35"/>
        <v>178</v>
      </c>
      <c r="X99">
        <f t="shared" si="46"/>
        <v>178</v>
      </c>
      <c r="Y99" s="13">
        <f t="shared" si="17"/>
        <v>0</v>
      </c>
      <c r="Z99">
        <f t="shared" si="36"/>
        <v>30</v>
      </c>
      <c r="AA99">
        <f t="shared" si="54"/>
        <v>30</v>
      </c>
      <c r="AB99" s="26">
        <f t="shared" si="18"/>
        <v>1</v>
      </c>
      <c r="AC99">
        <f t="shared" si="37"/>
        <v>178</v>
      </c>
      <c r="AD99">
        <f t="shared" si="47"/>
        <v>178</v>
      </c>
      <c r="AE99" s="19">
        <f t="shared" si="20"/>
        <v>0</v>
      </c>
      <c r="AF99">
        <f t="shared" si="38"/>
        <v>30</v>
      </c>
      <c r="AG99">
        <f t="shared" si="48"/>
        <v>30</v>
      </c>
      <c r="AH99" s="21">
        <f t="shared" si="22"/>
        <v>13</v>
      </c>
      <c r="AI99">
        <f t="shared" si="39"/>
        <v>192</v>
      </c>
      <c r="AJ99">
        <f t="shared" si="49"/>
        <v>192</v>
      </c>
      <c r="AK99" s="17">
        <f t="shared" si="24"/>
        <v>12</v>
      </c>
      <c r="AL99">
        <f t="shared" si="40"/>
        <v>4898</v>
      </c>
      <c r="AM99">
        <f t="shared" si="50"/>
        <v>-1433</v>
      </c>
      <c r="AN99" s="9">
        <f t="shared" si="26"/>
        <v>3</v>
      </c>
      <c r="AO99">
        <f t="shared" si="41"/>
        <v>458</v>
      </c>
      <c r="AP99">
        <f t="shared" si="51"/>
        <v>458</v>
      </c>
      <c r="AQ99" s="7">
        <f t="shared" si="28"/>
        <v>1</v>
      </c>
      <c r="AR99">
        <f t="shared" si="42"/>
        <v>178</v>
      </c>
      <c r="AS99">
        <f t="shared" si="52"/>
        <v>178</v>
      </c>
      <c r="AT99" s="5">
        <f t="shared" si="30"/>
        <v>12</v>
      </c>
      <c r="AU99">
        <f t="shared" si="43"/>
        <v>4898</v>
      </c>
      <c r="AV99">
        <f t="shared" si="53"/>
        <v>-1433</v>
      </c>
    </row>
    <row r="100" spans="2:48" ht="13.5">
      <c r="B100" s="2" t="s">
        <v>121</v>
      </c>
      <c r="C100" s="2">
        <v>5555</v>
      </c>
      <c r="E100">
        <v>40</v>
      </c>
      <c r="F100"/>
      <c r="G100"/>
      <c r="H100"/>
      <c r="I100"/>
      <c r="J100">
        <v>1</v>
      </c>
      <c r="K100">
        <v>1</v>
      </c>
      <c r="L100"/>
      <c r="M100"/>
      <c r="N100">
        <v>1</v>
      </c>
      <c r="P100" s="15">
        <f t="shared" si="11"/>
        <v>3</v>
      </c>
      <c r="Q100">
        <f t="shared" si="33"/>
        <v>458</v>
      </c>
      <c r="R100">
        <f t="shared" si="44"/>
        <v>458</v>
      </c>
      <c r="S100" s="11">
        <f t="shared" si="13"/>
        <v>14</v>
      </c>
      <c r="T100">
        <f t="shared" si="34"/>
        <v>6674</v>
      </c>
      <c r="U100">
        <f t="shared" si="45"/>
        <v>-5442</v>
      </c>
      <c r="V100" s="24">
        <f t="shared" si="15"/>
        <v>1</v>
      </c>
      <c r="W100">
        <f t="shared" si="35"/>
        <v>178</v>
      </c>
      <c r="X100">
        <f t="shared" si="46"/>
        <v>178</v>
      </c>
      <c r="Y100" s="13">
        <f t="shared" si="17"/>
        <v>0</v>
      </c>
      <c r="Z100">
        <f t="shared" si="36"/>
        <v>30</v>
      </c>
      <c r="AA100">
        <f t="shared" si="54"/>
        <v>30</v>
      </c>
      <c r="AB100" s="26">
        <f t="shared" si="18"/>
        <v>1</v>
      </c>
      <c r="AC100">
        <f t="shared" si="37"/>
        <v>178</v>
      </c>
      <c r="AD100">
        <f t="shared" si="47"/>
        <v>178</v>
      </c>
      <c r="AE100" s="19">
        <f t="shared" si="20"/>
        <v>0</v>
      </c>
      <c r="AF100">
        <f t="shared" si="38"/>
        <v>30</v>
      </c>
      <c r="AG100">
        <f t="shared" si="48"/>
        <v>30</v>
      </c>
      <c r="AH100" s="21">
        <f t="shared" si="22"/>
        <v>14</v>
      </c>
      <c r="AI100">
        <f t="shared" si="39"/>
        <v>6674</v>
      </c>
      <c r="AJ100">
        <f t="shared" si="49"/>
        <v>-5364</v>
      </c>
      <c r="AK100" s="17">
        <f t="shared" si="24"/>
        <v>13</v>
      </c>
      <c r="AL100">
        <f t="shared" si="40"/>
        <v>5748</v>
      </c>
      <c r="AM100">
        <f t="shared" si="50"/>
        <v>-658</v>
      </c>
      <c r="AN100" s="9">
        <f t="shared" si="26"/>
        <v>3</v>
      </c>
      <c r="AO100">
        <f t="shared" si="41"/>
        <v>458</v>
      </c>
      <c r="AP100">
        <f t="shared" si="51"/>
        <v>458</v>
      </c>
      <c r="AQ100" s="7">
        <f t="shared" si="28"/>
        <v>1</v>
      </c>
      <c r="AR100">
        <f t="shared" si="42"/>
        <v>178</v>
      </c>
      <c r="AS100">
        <f t="shared" si="52"/>
        <v>178</v>
      </c>
      <c r="AT100" s="5">
        <f t="shared" si="30"/>
        <v>13</v>
      </c>
      <c r="AU100">
        <f t="shared" si="43"/>
        <v>5748</v>
      </c>
      <c r="AV100">
        <f t="shared" si="53"/>
        <v>-658</v>
      </c>
    </row>
    <row r="101" spans="2:48" ht="13.5">
      <c r="B101" s="2" t="s">
        <v>121</v>
      </c>
      <c r="C101" s="2">
        <v>5555</v>
      </c>
      <c r="E101">
        <v>40</v>
      </c>
      <c r="F101"/>
      <c r="G101"/>
      <c r="H101"/>
      <c r="I101"/>
      <c r="J101">
        <v>1</v>
      </c>
      <c r="K101">
        <v>1</v>
      </c>
      <c r="L101"/>
      <c r="M101"/>
      <c r="N101">
        <v>1</v>
      </c>
      <c r="P101" s="15">
        <f t="shared" si="11"/>
        <v>3</v>
      </c>
      <c r="Q101">
        <f t="shared" si="33"/>
        <v>458</v>
      </c>
      <c r="R101">
        <f t="shared" si="44"/>
        <v>458</v>
      </c>
      <c r="S101" s="11">
        <f t="shared" si="13"/>
        <v>14</v>
      </c>
      <c r="T101">
        <f t="shared" si="34"/>
        <v>1079</v>
      </c>
      <c r="U101">
        <f t="shared" si="45"/>
        <v>1079</v>
      </c>
      <c r="V101" s="24">
        <f t="shared" si="15"/>
        <v>1</v>
      </c>
      <c r="W101">
        <f t="shared" si="35"/>
        <v>178</v>
      </c>
      <c r="X101">
        <f t="shared" si="46"/>
        <v>178</v>
      </c>
      <c r="Y101" s="13">
        <f t="shared" si="17"/>
        <v>0</v>
      </c>
      <c r="Z101">
        <f t="shared" si="36"/>
        <v>30</v>
      </c>
      <c r="AA101">
        <f t="shared" si="54"/>
        <v>30</v>
      </c>
      <c r="AB101" s="26">
        <f t="shared" si="18"/>
        <v>1</v>
      </c>
      <c r="AC101">
        <f t="shared" si="37"/>
        <v>178</v>
      </c>
      <c r="AD101">
        <f t="shared" si="47"/>
        <v>178</v>
      </c>
      <c r="AE101" s="19">
        <f t="shared" si="20"/>
        <v>0</v>
      </c>
      <c r="AF101">
        <f t="shared" si="38"/>
        <v>30</v>
      </c>
      <c r="AG101">
        <f t="shared" si="48"/>
        <v>30</v>
      </c>
      <c r="AH101" s="21">
        <f t="shared" si="22"/>
        <v>14</v>
      </c>
      <c r="AI101">
        <f t="shared" si="39"/>
        <v>1118</v>
      </c>
      <c r="AJ101">
        <f t="shared" si="49"/>
        <v>1118</v>
      </c>
      <c r="AK101" s="17">
        <f t="shared" si="24"/>
        <v>13</v>
      </c>
      <c r="AL101">
        <f t="shared" si="40"/>
        <v>192</v>
      </c>
      <c r="AM101">
        <f t="shared" si="50"/>
        <v>192</v>
      </c>
      <c r="AN101" s="9">
        <f t="shared" si="26"/>
        <v>3</v>
      </c>
      <c r="AO101">
        <f t="shared" si="41"/>
        <v>458</v>
      </c>
      <c r="AP101">
        <f t="shared" si="51"/>
        <v>458</v>
      </c>
      <c r="AQ101" s="7">
        <f t="shared" si="28"/>
        <v>1</v>
      </c>
      <c r="AR101">
        <f t="shared" si="42"/>
        <v>178</v>
      </c>
      <c r="AS101">
        <f t="shared" si="52"/>
        <v>178</v>
      </c>
      <c r="AT101" s="5">
        <f t="shared" si="30"/>
        <v>13</v>
      </c>
      <c r="AU101">
        <f t="shared" si="43"/>
        <v>192</v>
      </c>
      <c r="AV101">
        <f t="shared" si="53"/>
        <v>192</v>
      </c>
    </row>
    <row r="102" spans="2:48" ht="13.5">
      <c r="B102" s="2" t="s">
        <v>121</v>
      </c>
      <c r="C102" s="2">
        <v>5555</v>
      </c>
      <c r="E102">
        <v>40</v>
      </c>
      <c r="F102"/>
      <c r="G102"/>
      <c r="H102"/>
      <c r="I102"/>
      <c r="J102">
        <v>1</v>
      </c>
      <c r="K102">
        <v>1</v>
      </c>
      <c r="L102"/>
      <c r="M102"/>
      <c r="N102">
        <v>1</v>
      </c>
      <c r="P102" s="15">
        <f t="shared" si="11"/>
        <v>3</v>
      </c>
      <c r="Q102">
        <f t="shared" si="33"/>
        <v>458</v>
      </c>
      <c r="R102">
        <f t="shared" si="44"/>
        <v>458</v>
      </c>
      <c r="S102" s="11">
        <f t="shared" si="13"/>
        <v>15</v>
      </c>
      <c r="T102">
        <f t="shared" si="34"/>
        <v>7677</v>
      </c>
      <c r="U102">
        <f t="shared" si="45"/>
        <v>-4516</v>
      </c>
      <c r="V102" s="24">
        <f t="shared" si="15"/>
        <v>1</v>
      </c>
      <c r="W102">
        <f t="shared" si="35"/>
        <v>178</v>
      </c>
      <c r="X102">
        <f t="shared" si="46"/>
        <v>178</v>
      </c>
      <c r="Y102" s="13">
        <f t="shared" si="17"/>
        <v>0</v>
      </c>
      <c r="Z102">
        <f t="shared" si="36"/>
        <v>30</v>
      </c>
      <c r="AA102">
        <f t="shared" si="54"/>
        <v>30</v>
      </c>
      <c r="AB102" s="26">
        <f t="shared" si="18"/>
        <v>1</v>
      </c>
      <c r="AC102">
        <f t="shared" si="37"/>
        <v>178</v>
      </c>
      <c r="AD102">
        <f t="shared" si="47"/>
        <v>178</v>
      </c>
      <c r="AE102" s="19">
        <f t="shared" si="20"/>
        <v>0</v>
      </c>
      <c r="AF102">
        <f t="shared" si="38"/>
        <v>30</v>
      </c>
      <c r="AG102">
        <f t="shared" si="48"/>
        <v>30</v>
      </c>
      <c r="AH102" s="21">
        <f t="shared" si="22"/>
        <v>15</v>
      </c>
      <c r="AI102">
        <f t="shared" si="39"/>
        <v>7677</v>
      </c>
      <c r="AJ102">
        <f t="shared" si="49"/>
        <v>-4438</v>
      </c>
      <c r="AK102" s="17">
        <f t="shared" si="24"/>
        <v>14</v>
      </c>
      <c r="AL102">
        <f t="shared" si="40"/>
        <v>6674</v>
      </c>
      <c r="AM102">
        <f t="shared" si="50"/>
        <v>-5364</v>
      </c>
      <c r="AN102" s="9">
        <f t="shared" si="26"/>
        <v>3</v>
      </c>
      <c r="AO102">
        <f t="shared" si="41"/>
        <v>458</v>
      </c>
      <c r="AP102">
        <f t="shared" si="51"/>
        <v>458</v>
      </c>
      <c r="AQ102" s="7">
        <f t="shared" si="28"/>
        <v>1</v>
      </c>
      <c r="AR102">
        <f t="shared" si="42"/>
        <v>178</v>
      </c>
      <c r="AS102">
        <f t="shared" si="52"/>
        <v>178</v>
      </c>
      <c r="AT102" s="5">
        <f t="shared" si="30"/>
        <v>14</v>
      </c>
      <c r="AU102">
        <f t="shared" si="43"/>
        <v>6674</v>
      </c>
      <c r="AV102">
        <f t="shared" si="53"/>
        <v>-5364</v>
      </c>
    </row>
    <row r="103" spans="1:48" ht="13.5">
      <c r="A103" s="41"/>
      <c r="B103" s="2" t="s">
        <v>121</v>
      </c>
      <c r="C103" s="2">
        <v>5555</v>
      </c>
      <c r="E103">
        <v>40</v>
      </c>
      <c r="F103"/>
      <c r="G103"/>
      <c r="H103"/>
      <c r="I103"/>
      <c r="J103">
        <v>1</v>
      </c>
      <c r="K103">
        <v>1</v>
      </c>
      <c r="L103"/>
      <c r="M103"/>
      <c r="N103">
        <v>1</v>
      </c>
      <c r="O103" s="41"/>
      <c r="P103" s="40">
        <f t="shared" si="11"/>
        <v>3</v>
      </c>
      <c r="Q103" s="41">
        <f t="shared" si="33"/>
        <v>458</v>
      </c>
      <c r="R103" s="41">
        <f t="shared" si="44"/>
        <v>458</v>
      </c>
      <c r="S103" s="42">
        <f t="shared" si="13"/>
        <v>15</v>
      </c>
      <c r="T103" s="41">
        <f t="shared" si="34"/>
        <v>2082</v>
      </c>
      <c r="U103" s="41">
        <f t="shared" si="45"/>
        <v>2082</v>
      </c>
      <c r="V103" s="43">
        <f t="shared" si="15"/>
        <v>1</v>
      </c>
      <c r="W103" s="41">
        <f t="shared" si="35"/>
        <v>178</v>
      </c>
      <c r="X103" s="41">
        <f t="shared" si="46"/>
        <v>178</v>
      </c>
      <c r="Y103" s="44">
        <f t="shared" si="17"/>
        <v>0</v>
      </c>
      <c r="Z103" s="41">
        <f t="shared" si="36"/>
        <v>30</v>
      </c>
      <c r="AA103" s="41">
        <f t="shared" si="54"/>
        <v>30</v>
      </c>
      <c r="AB103" s="45">
        <f t="shared" si="18"/>
        <v>1</v>
      </c>
      <c r="AC103" s="41">
        <f t="shared" si="37"/>
        <v>178</v>
      </c>
      <c r="AD103" s="41">
        <f t="shared" si="47"/>
        <v>178</v>
      </c>
      <c r="AE103" s="46">
        <f t="shared" si="20"/>
        <v>0</v>
      </c>
      <c r="AF103" s="41">
        <f t="shared" si="38"/>
        <v>30</v>
      </c>
      <c r="AG103" s="41">
        <f t="shared" si="48"/>
        <v>30</v>
      </c>
      <c r="AH103" s="47">
        <f t="shared" si="22"/>
        <v>15</v>
      </c>
      <c r="AI103" s="41">
        <f t="shared" si="39"/>
        <v>2121</v>
      </c>
      <c r="AJ103" s="41">
        <f t="shared" si="49"/>
        <v>2121</v>
      </c>
      <c r="AK103" s="48">
        <f t="shared" si="24"/>
        <v>14</v>
      </c>
      <c r="AL103" s="41">
        <f t="shared" si="40"/>
        <v>1118</v>
      </c>
      <c r="AM103" s="41">
        <f t="shared" si="50"/>
        <v>1118</v>
      </c>
      <c r="AN103" s="49">
        <f t="shared" si="26"/>
        <v>3</v>
      </c>
      <c r="AO103" s="41">
        <f t="shared" si="41"/>
        <v>458</v>
      </c>
      <c r="AP103" s="41">
        <f t="shared" si="51"/>
        <v>458</v>
      </c>
      <c r="AQ103" s="50">
        <f t="shared" si="28"/>
        <v>1</v>
      </c>
      <c r="AR103" s="41">
        <f t="shared" si="42"/>
        <v>178</v>
      </c>
      <c r="AS103" s="41">
        <f t="shared" si="52"/>
        <v>178</v>
      </c>
      <c r="AT103" s="51">
        <f t="shared" si="30"/>
        <v>14</v>
      </c>
      <c r="AU103" s="41">
        <f t="shared" si="43"/>
        <v>1118</v>
      </c>
      <c r="AV103" s="41">
        <f t="shared" si="53"/>
        <v>1118</v>
      </c>
    </row>
    <row r="104" spans="2:48" ht="13.5">
      <c r="B104" s="2" t="s">
        <v>121</v>
      </c>
      <c r="C104" s="2">
        <v>5555</v>
      </c>
      <c r="E104">
        <v>40</v>
      </c>
      <c r="F104"/>
      <c r="G104"/>
      <c r="H104"/>
      <c r="I104"/>
      <c r="J104">
        <v>1</v>
      </c>
      <c r="K104">
        <v>1</v>
      </c>
      <c r="L104"/>
      <c r="M104"/>
      <c r="N104">
        <v>1</v>
      </c>
      <c r="P104" s="15">
        <f t="shared" si="11"/>
        <v>3</v>
      </c>
      <c r="Q104">
        <f t="shared" si="33"/>
        <v>458</v>
      </c>
      <c r="R104">
        <f t="shared" si="44"/>
        <v>458</v>
      </c>
      <c r="S104" s="11">
        <f t="shared" si="13"/>
        <v>16</v>
      </c>
      <c r="T104">
        <f t="shared" si="34"/>
        <v>8758</v>
      </c>
      <c r="U104">
        <f t="shared" si="45"/>
        <v>-3513</v>
      </c>
      <c r="V104" s="24">
        <f t="shared" si="15"/>
        <v>1</v>
      </c>
      <c r="W104">
        <f t="shared" si="35"/>
        <v>178</v>
      </c>
      <c r="X104">
        <f t="shared" si="46"/>
        <v>178</v>
      </c>
      <c r="Y104" s="13">
        <f t="shared" si="17"/>
        <v>0</v>
      </c>
      <c r="Z104">
        <f t="shared" si="36"/>
        <v>30</v>
      </c>
      <c r="AA104">
        <f t="shared" si="54"/>
        <v>30</v>
      </c>
      <c r="AB104" s="26">
        <f t="shared" si="18"/>
        <v>1</v>
      </c>
      <c r="AC104">
        <f t="shared" si="37"/>
        <v>178</v>
      </c>
      <c r="AD104">
        <f t="shared" si="47"/>
        <v>178</v>
      </c>
      <c r="AE104" s="19">
        <f t="shared" si="20"/>
        <v>0</v>
      </c>
      <c r="AF104">
        <f t="shared" si="38"/>
        <v>30</v>
      </c>
      <c r="AG104">
        <f t="shared" si="48"/>
        <v>30</v>
      </c>
      <c r="AH104" s="21">
        <f t="shared" si="22"/>
        <v>16</v>
      </c>
      <c r="AI104">
        <f t="shared" si="39"/>
        <v>8758</v>
      </c>
      <c r="AJ104">
        <f t="shared" si="49"/>
        <v>-3435</v>
      </c>
      <c r="AK104" s="17">
        <f t="shared" si="24"/>
        <v>15</v>
      </c>
      <c r="AL104">
        <f t="shared" si="40"/>
        <v>7677</v>
      </c>
      <c r="AM104">
        <f t="shared" si="50"/>
        <v>-4438</v>
      </c>
      <c r="AN104" s="9">
        <f t="shared" si="26"/>
        <v>3</v>
      </c>
      <c r="AO104">
        <f t="shared" si="41"/>
        <v>458</v>
      </c>
      <c r="AP104">
        <f t="shared" si="51"/>
        <v>458</v>
      </c>
      <c r="AQ104" s="7">
        <f t="shared" si="28"/>
        <v>1</v>
      </c>
      <c r="AR104">
        <f t="shared" si="42"/>
        <v>178</v>
      </c>
      <c r="AS104">
        <f t="shared" si="52"/>
        <v>178</v>
      </c>
      <c r="AT104" s="5">
        <f t="shared" si="30"/>
        <v>15</v>
      </c>
      <c r="AU104">
        <f t="shared" si="43"/>
        <v>7677</v>
      </c>
      <c r="AV104">
        <f t="shared" si="53"/>
        <v>-4438</v>
      </c>
    </row>
    <row r="105" spans="2:48" ht="13.5">
      <c r="B105" s="2" t="s">
        <v>121</v>
      </c>
      <c r="C105" s="2">
        <v>5555</v>
      </c>
      <c r="E105">
        <v>40</v>
      </c>
      <c r="F105"/>
      <c r="G105"/>
      <c r="H105"/>
      <c r="I105"/>
      <c r="J105">
        <v>1</v>
      </c>
      <c r="K105">
        <v>1</v>
      </c>
      <c r="L105"/>
      <c r="M105"/>
      <c r="N105">
        <v>1</v>
      </c>
      <c r="P105" s="15">
        <f t="shared" si="11"/>
        <v>3</v>
      </c>
      <c r="Q105">
        <f t="shared" si="33"/>
        <v>458</v>
      </c>
      <c r="R105">
        <f t="shared" si="44"/>
        <v>458</v>
      </c>
      <c r="S105" s="11">
        <f t="shared" si="13"/>
        <v>16</v>
      </c>
      <c r="T105">
        <f t="shared" si="34"/>
        <v>3163</v>
      </c>
      <c r="U105">
        <f t="shared" si="45"/>
        <v>3163</v>
      </c>
      <c r="V105" s="24">
        <f t="shared" si="15"/>
        <v>1</v>
      </c>
      <c r="W105">
        <f t="shared" si="35"/>
        <v>178</v>
      </c>
      <c r="X105">
        <f t="shared" si="46"/>
        <v>178</v>
      </c>
      <c r="Y105" s="13">
        <f t="shared" si="17"/>
        <v>0</v>
      </c>
      <c r="Z105">
        <f t="shared" si="36"/>
        <v>30</v>
      </c>
      <c r="AA105">
        <f t="shared" si="54"/>
        <v>30</v>
      </c>
      <c r="AB105" s="26">
        <f t="shared" si="18"/>
        <v>1</v>
      </c>
      <c r="AC105">
        <f t="shared" si="37"/>
        <v>178</v>
      </c>
      <c r="AD105">
        <f t="shared" si="47"/>
        <v>178</v>
      </c>
      <c r="AE105" s="19">
        <f t="shared" si="20"/>
        <v>0</v>
      </c>
      <c r="AF105">
        <f t="shared" si="38"/>
        <v>30</v>
      </c>
      <c r="AG105">
        <f t="shared" si="48"/>
        <v>30</v>
      </c>
      <c r="AH105" s="21">
        <f t="shared" si="22"/>
        <v>16</v>
      </c>
      <c r="AI105">
        <f t="shared" si="39"/>
        <v>3202</v>
      </c>
      <c r="AJ105">
        <f t="shared" si="49"/>
        <v>3202</v>
      </c>
      <c r="AK105" s="17">
        <f t="shared" si="24"/>
        <v>15</v>
      </c>
      <c r="AL105">
        <f t="shared" si="40"/>
        <v>2121</v>
      </c>
      <c r="AM105">
        <f t="shared" si="50"/>
        <v>2121</v>
      </c>
      <c r="AN105" s="9">
        <f t="shared" si="26"/>
        <v>3</v>
      </c>
      <c r="AO105">
        <f t="shared" si="41"/>
        <v>458</v>
      </c>
      <c r="AP105">
        <f t="shared" si="51"/>
        <v>458</v>
      </c>
      <c r="AQ105" s="7">
        <f t="shared" si="28"/>
        <v>1</v>
      </c>
      <c r="AR105">
        <f t="shared" si="42"/>
        <v>178</v>
      </c>
      <c r="AS105">
        <f t="shared" si="52"/>
        <v>178</v>
      </c>
      <c r="AT105" s="5">
        <f t="shared" si="30"/>
        <v>15</v>
      </c>
      <c r="AU105">
        <f t="shared" si="43"/>
        <v>2121</v>
      </c>
      <c r="AV105">
        <f t="shared" si="53"/>
        <v>2121</v>
      </c>
    </row>
    <row r="106" spans="2:48" ht="13.5">
      <c r="B106" s="2" t="s">
        <v>121</v>
      </c>
      <c r="C106" s="2">
        <v>5555</v>
      </c>
      <c r="E106">
        <v>40</v>
      </c>
      <c r="F106"/>
      <c r="G106"/>
      <c r="H106"/>
      <c r="I106"/>
      <c r="J106">
        <v>1</v>
      </c>
      <c r="K106">
        <v>1</v>
      </c>
      <c r="L106"/>
      <c r="M106"/>
      <c r="N106">
        <v>1</v>
      </c>
      <c r="P106" s="15">
        <f t="shared" si="11"/>
        <v>3</v>
      </c>
      <c r="Q106">
        <f t="shared" si="33"/>
        <v>458</v>
      </c>
      <c r="R106">
        <f t="shared" si="44"/>
        <v>458</v>
      </c>
      <c r="S106" s="11">
        <f t="shared" si="13"/>
        <v>17</v>
      </c>
      <c r="T106">
        <f t="shared" si="34"/>
        <v>9918</v>
      </c>
      <c r="U106">
        <f t="shared" si="45"/>
        <v>-2432</v>
      </c>
      <c r="V106" s="24">
        <f t="shared" si="15"/>
        <v>1</v>
      </c>
      <c r="W106">
        <f t="shared" si="35"/>
        <v>178</v>
      </c>
      <c r="X106">
        <f t="shared" si="46"/>
        <v>178</v>
      </c>
      <c r="Y106" s="13">
        <f t="shared" si="17"/>
        <v>0</v>
      </c>
      <c r="Z106">
        <f t="shared" si="36"/>
        <v>30</v>
      </c>
      <c r="AA106">
        <f t="shared" si="54"/>
        <v>30</v>
      </c>
      <c r="AB106" s="26">
        <f t="shared" si="18"/>
        <v>1</v>
      </c>
      <c r="AC106">
        <f t="shared" si="37"/>
        <v>178</v>
      </c>
      <c r="AD106">
        <f t="shared" si="47"/>
        <v>178</v>
      </c>
      <c r="AE106" s="19">
        <f t="shared" si="20"/>
        <v>0</v>
      </c>
      <c r="AF106">
        <f t="shared" si="38"/>
        <v>30</v>
      </c>
      <c r="AG106">
        <f t="shared" si="48"/>
        <v>30</v>
      </c>
      <c r="AH106" s="21">
        <f t="shared" si="22"/>
        <v>17</v>
      </c>
      <c r="AI106">
        <f t="shared" si="39"/>
        <v>9918</v>
      </c>
      <c r="AJ106">
        <f t="shared" si="49"/>
        <v>-2354</v>
      </c>
      <c r="AK106" s="17">
        <f t="shared" si="24"/>
        <v>16</v>
      </c>
      <c r="AL106">
        <f t="shared" si="40"/>
        <v>8758</v>
      </c>
      <c r="AM106">
        <f t="shared" si="50"/>
        <v>-3435</v>
      </c>
      <c r="AN106" s="9">
        <f t="shared" si="26"/>
        <v>3</v>
      </c>
      <c r="AO106">
        <f t="shared" si="41"/>
        <v>458</v>
      </c>
      <c r="AP106">
        <f t="shared" si="51"/>
        <v>458</v>
      </c>
      <c r="AQ106" s="7">
        <f t="shared" si="28"/>
        <v>1</v>
      </c>
      <c r="AR106">
        <f t="shared" si="42"/>
        <v>178</v>
      </c>
      <c r="AS106">
        <f t="shared" si="52"/>
        <v>178</v>
      </c>
      <c r="AT106" s="5">
        <f t="shared" si="30"/>
        <v>16</v>
      </c>
      <c r="AU106">
        <f t="shared" si="43"/>
        <v>8758</v>
      </c>
      <c r="AV106">
        <f t="shared" si="53"/>
        <v>-3435</v>
      </c>
    </row>
    <row r="107" spans="2:48" ht="13.5">
      <c r="B107" s="2" t="s">
        <v>121</v>
      </c>
      <c r="C107" s="2">
        <v>5555</v>
      </c>
      <c r="E107">
        <v>40</v>
      </c>
      <c r="F107"/>
      <c r="G107"/>
      <c r="H107"/>
      <c r="I107"/>
      <c r="J107">
        <v>1</v>
      </c>
      <c r="K107">
        <v>1</v>
      </c>
      <c r="L107"/>
      <c r="M107"/>
      <c r="N107">
        <v>1</v>
      </c>
      <c r="P107" s="15">
        <f t="shared" si="11"/>
        <v>3</v>
      </c>
      <c r="Q107">
        <f aca="true" t="shared" si="55" ref="Q107:Q138">IF(+R$1:R$65536&lt;1,VLOOKUP(+P$1:P$65536,MLV,2),+R$1:R$65536)</f>
        <v>458</v>
      </c>
      <c r="R107">
        <f t="shared" si="44"/>
        <v>458</v>
      </c>
      <c r="S107" s="11">
        <f t="shared" si="13"/>
        <v>17</v>
      </c>
      <c r="T107">
        <f aca="true" t="shared" si="56" ref="T107:T138">IF(+U$1:U$65536&lt;1,VLOOKUP(+S$1:S$65536,MLV,2),+U$1:U$65536)</f>
        <v>4323</v>
      </c>
      <c r="U107">
        <f t="shared" si="45"/>
        <v>4323</v>
      </c>
      <c r="V107" s="24">
        <f t="shared" si="15"/>
        <v>1</v>
      </c>
      <c r="W107">
        <f aca="true" t="shared" si="57" ref="W107:W138">IF(+X$1:X$65536&lt;1,VLOOKUP(+V$1:V$65536,MLV,2),+X$1:X$65536)</f>
        <v>178</v>
      </c>
      <c r="X107">
        <f t="shared" si="46"/>
        <v>178</v>
      </c>
      <c r="Y107" s="13">
        <f t="shared" si="17"/>
        <v>0</v>
      </c>
      <c r="Z107">
        <f aca="true" t="shared" si="58" ref="Z107:Z138">IF(+AA$1:AA$65536&lt;1,VLOOKUP(+Y$1:Y$65536,MLV,2),+AA$1:AA$65536)</f>
        <v>30</v>
      </c>
      <c r="AA107">
        <f t="shared" si="54"/>
        <v>30</v>
      </c>
      <c r="AB107" s="26">
        <f t="shared" si="18"/>
        <v>1</v>
      </c>
      <c r="AC107">
        <f aca="true" t="shared" si="59" ref="AC107:AC138">IF(+AD$1:AD$65536&lt;1,VLOOKUP(+AB$1:AB$65536,MLV,2),+AD$1:AD$65536)</f>
        <v>178</v>
      </c>
      <c r="AD107">
        <f t="shared" si="47"/>
        <v>178</v>
      </c>
      <c r="AE107" s="19">
        <f t="shared" si="20"/>
        <v>0</v>
      </c>
      <c r="AF107">
        <f aca="true" t="shared" si="60" ref="AF107:AF138">IF(+AG$1:AG$65536&lt;1,VLOOKUP(+AE$1:AE$65536,MLV,2),+AG$1:AG$65536)</f>
        <v>30</v>
      </c>
      <c r="AG107">
        <f t="shared" si="48"/>
        <v>30</v>
      </c>
      <c r="AH107" s="21">
        <f t="shared" si="22"/>
        <v>17</v>
      </c>
      <c r="AI107">
        <f aca="true" t="shared" si="61" ref="AI107:AI138">IF(+AJ$1:AJ$65536&lt;1,VLOOKUP(+AH$1:AH$65536,MLV,2),+AJ$1:AJ$65536)</f>
        <v>4362</v>
      </c>
      <c r="AJ107">
        <f t="shared" si="49"/>
        <v>4362</v>
      </c>
      <c r="AK107" s="17">
        <f t="shared" si="24"/>
        <v>16</v>
      </c>
      <c r="AL107">
        <f aca="true" t="shared" si="62" ref="AL107:AL138">IF(+AM$1:AM$65536&lt;1,VLOOKUP(+AK$1:AK$65536,MLV,2),+AM$1:AM$65536)</f>
        <v>3202</v>
      </c>
      <c r="AM107">
        <f t="shared" si="50"/>
        <v>3202</v>
      </c>
      <c r="AN107" s="9">
        <f t="shared" si="26"/>
        <v>3</v>
      </c>
      <c r="AO107">
        <f aca="true" t="shared" si="63" ref="AO107:AO138">IF(+AP$1:AP$65536&lt;1,VLOOKUP(+AN$1:AN$65536,MLV,2),+AP$1:AP$65536)</f>
        <v>458</v>
      </c>
      <c r="AP107">
        <f t="shared" si="51"/>
        <v>458</v>
      </c>
      <c r="AQ107" s="7">
        <f t="shared" si="28"/>
        <v>1</v>
      </c>
      <c r="AR107">
        <f aca="true" t="shared" si="64" ref="AR107:AR138">IF(+AS$1:AS$65536&lt;1,VLOOKUP(+AQ$1:AQ$65536,MLV,2),+AS$1:AS$65536)</f>
        <v>178</v>
      </c>
      <c r="AS107">
        <f t="shared" si="52"/>
        <v>178</v>
      </c>
      <c r="AT107" s="5">
        <f t="shared" si="30"/>
        <v>16</v>
      </c>
      <c r="AU107">
        <f aca="true" t="shared" si="65" ref="AU107:AU138">IF(+AV$1:AV$65536&lt;1,VLOOKUP(+AT$1:AT$65536,MLV,2),+AV$1:AV$65536)</f>
        <v>3202</v>
      </c>
      <c r="AV107">
        <f t="shared" si="53"/>
        <v>3202</v>
      </c>
    </row>
    <row r="108" spans="1:48" ht="13.5">
      <c r="A108" s="29"/>
      <c r="B108" s="2" t="s">
        <v>121</v>
      </c>
      <c r="C108" s="2">
        <v>5555</v>
      </c>
      <c r="E108">
        <v>40</v>
      </c>
      <c r="F108"/>
      <c r="G108"/>
      <c r="H108"/>
      <c r="I108"/>
      <c r="J108">
        <v>1</v>
      </c>
      <c r="K108">
        <v>1</v>
      </c>
      <c r="L108"/>
      <c r="M108"/>
      <c r="N108">
        <v>1</v>
      </c>
      <c r="O108" s="29"/>
      <c r="P108" s="28">
        <f aca="true" t="shared" si="66" ref="P108:P148">P107+IF(+R$1:R$65536&lt;1,1)</f>
        <v>3</v>
      </c>
      <c r="Q108" s="29">
        <f t="shared" si="55"/>
        <v>458</v>
      </c>
      <c r="R108" s="29">
        <f aca="true" t="shared" si="67" ref="R108:R139">Q107-IF(+D$1:D$65536&lt;&gt;"",+$C:$C+D$1:D$65536)</f>
        <v>458</v>
      </c>
      <c r="S108" s="30">
        <f aca="true" t="shared" si="68" ref="S108:S148">S107+IF(+U$1:U$65536&lt;1,1)</f>
        <v>18</v>
      </c>
      <c r="T108" s="29">
        <f t="shared" si="56"/>
        <v>11158</v>
      </c>
      <c r="U108" s="29">
        <f aca="true" t="shared" si="69" ref="U108:U139">T107-IF(+E$1:E$65536&lt;&gt;"",+$C:$C+E$1:E$65536)</f>
        <v>-1272</v>
      </c>
      <c r="V108" s="31">
        <f aca="true" t="shared" si="70" ref="V108:V148">V107+IF(+X$1:X$65536&lt;1,1)</f>
        <v>1</v>
      </c>
      <c r="W108" s="29">
        <f t="shared" si="57"/>
        <v>178</v>
      </c>
      <c r="X108" s="29">
        <f aca="true" t="shared" si="71" ref="X108:X139">W107-IF(+F$1:F$65536&lt;&gt;"",+$C:$C+F$1:F$65536)</f>
        <v>178</v>
      </c>
      <c r="Y108" s="32">
        <f aca="true" t="shared" si="72" ref="Y108:Y148">Y107+IF(+AA$1:AA$65536&lt;1,1)</f>
        <v>0</v>
      </c>
      <c r="Z108" s="29">
        <f t="shared" si="58"/>
        <v>30</v>
      </c>
      <c r="AA108" s="29">
        <f t="shared" si="54"/>
        <v>30</v>
      </c>
      <c r="AB108" s="33">
        <f aca="true" t="shared" si="73" ref="AB108:AB148">AB107+IF(+AD$1:AD$65536&lt;1,1)</f>
        <v>1</v>
      </c>
      <c r="AC108" s="29">
        <f t="shared" si="59"/>
        <v>178</v>
      </c>
      <c r="AD108" s="29">
        <f aca="true" t="shared" si="74" ref="AD108:AD139">AC107-IF(+H$1:H$65536&lt;&gt;"",+$C:$C+H$1:H$65536)</f>
        <v>178</v>
      </c>
      <c r="AE108" s="34">
        <f aca="true" t="shared" si="75" ref="AE108:AE148">AE107+IF(+AG$1:AG$65536&lt;1,1)</f>
        <v>0</v>
      </c>
      <c r="AF108" s="29">
        <f t="shared" si="60"/>
        <v>30</v>
      </c>
      <c r="AG108" s="29">
        <f aca="true" t="shared" si="76" ref="AG108:AG139">AF107-IF(+I$1:I$65536&lt;&gt;"",+$C:$C+I$1:I$65536)</f>
        <v>30</v>
      </c>
      <c r="AH108" s="35">
        <f aca="true" t="shared" si="77" ref="AH108:AH148">AH107+IF(+AJ$1:AJ$65536&lt;1,1)</f>
        <v>18</v>
      </c>
      <c r="AI108" s="29">
        <f t="shared" si="61"/>
        <v>11158</v>
      </c>
      <c r="AJ108" s="29">
        <f aca="true" t="shared" si="78" ref="AJ108:AJ139">AI107-IF(+J$1:J$65536&lt;&gt;"",+$C:$C+J$1:J$65536)</f>
        <v>-1194</v>
      </c>
      <c r="AK108" s="36">
        <f aca="true" t="shared" si="79" ref="AK108:AK148">AK107+IF(+AM$1:AM$65536&lt;1,1)</f>
        <v>17</v>
      </c>
      <c r="AL108" s="29">
        <f t="shared" si="62"/>
        <v>9918</v>
      </c>
      <c r="AM108" s="29">
        <f aca="true" t="shared" si="80" ref="AM108:AM139">AL107-IF(+K$1:K$65536&lt;&gt;"",+$C:$C+K$1:K$65536)</f>
        <v>-2354</v>
      </c>
      <c r="AN108" s="37">
        <f aca="true" t="shared" si="81" ref="AN108:AN148">AN107+IF(+AP$1:AP$65536&lt;1,1)</f>
        <v>3</v>
      </c>
      <c r="AO108" s="29">
        <f t="shared" si="63"/>
        <v>458</v>
      </c>
      <c r="AP108" s="29">
        <f aca="true" t="shared" si="82" ref="AP108:AP139">AO107-IF(+L$1:L$65536&lt;&gt;"",+$C:$C+L$1:L$65536)</f>
        <v>458</v>
      </c>
      <c r="AQ108" s="38">
        <f aca="true" t="shared" si="83" ref="AQ108:AQ148">AQ107+IF(+AS$1:AS$65536&lt;1,1)</f>
        <v>1</v>
      </c>
      <c r="AR108" s="29">
        <f t="shared" si="64"/>
        <v>178</v>
      </c>
      <c r="AS108" s="29">
        <f aca="true" t="shared" si="84" ref="AS108:AS139">AR107-IF(+M$1:M$65536&lt;&gt;"",+$C:$C+M$1:M$65536)</f>
        <v>178</v>
      </c>
      <c r="AT108" s="39">
        <f aca="true" t="shared" si="85" ref="AT108:AT148">AT107+IF(+AV$1:AV$65536&lt;1,1)</f>
        <v>17</v>
      </c>
      <c r="AU108" s="29">
        <f t="shared" si="65"/>
        <v>9918</v>
      </c>
      <c r="AV108" s="29">
        <f aca="true" t="shared" si="86" ref="AV108:AV139">AU107-IF(+N$1:N$65536&lt;&gt;"",+$C:$C+N$1:N$65536)</f>
        <v>-2354</v>
      </c>
    </row>
    <row r="109" spans="2:48" ht="13.5">
      <c r="B109" s="2" t="s">
        <v>121</v>
      </c>
      <c r="C109" s="2">
        <v>5555</v>
      </c>
      <c r="E109">
        <v>40</v>
      </c>
      <c r="F109"/>
      <c r="G109"/>
      <c r="H109"/>
      <c r="I109"/>
      <c r="J109">
        <v>1</v>
      </c>
      <c r="K109">
        <v>1</v>
      </c>
      <c r="L109"/>
      <c r="M109"/>
      <c r="N109">
        <v>1</v>
      </c>
      <c r="P109" s="15">
        <f t="shared" si="66"/>
        <v>3</v>
      </c>
      <c r="Q109">
        <f t="shared" si="55"/>
        <v>458</v>
      </c>
      <c r="R109">
        <f t="shared" si="67"/>
        <v>458</v>
      </c>
      <c r="S109" s="11">
        <f t="shared" si="68"/>
        <v>18</v>
      </c>
      <c r="T109">
        <f t="shared" si="56"/>
        <v>5563</v>
      </c>
      <c r="U109">
        <f t="shared" si="69"/>
        <v>5563</v>
      </c>
      <c r="V109" s="24">
        <f t="shared" si="70"/>
        <v>1</v>
      </c>
      <c r="W109">
        <f t="shared" si="57"/>
        <v>178</v>
      </c>
      <c r="X109">
        <f t="shared" si="71"/>
        <v>178</v>
      </c>
      <c r="Y109" s="13">
        <f t="shared" si="72"/>
        <v>0</v>
      </c>
      <c r="Z109">
        <f t="shared" si="58"/>
        <v>30</v>
      </c>
      <c r="AA109">
        <f aca="true" t="shared" si="87" ref="AA109:AA140">Z108-IF(+G$1:G$65536="○",+$C:$C)</f>
        <v>30</v>
      </c>
      <c r="AB109" s="26">
        <f t="shared" si="73"/>
        <v>1</v>
      </c>
      <c r="AC109">
        <f t="shared" si="59"/>
        <v>178</v>
      </c>
      <c r="AD109">
        <f t="shared" si="74"/>
        <v>178</v>
      </c>
      <c r="AE109" s="19">
        <f t="shared" si="75"/>
        <v>0</v>
      </c>
      <c r="AF109">
        <f t="shared" si="60"/>
        <v>30</v>
      </c>
      <c r="AG109">
        <f t="shared" si="76"/>
        <v>30</v>
      </c>
      <c r="AH109" s="21">
        <f t="shared" si="77"/>
        <v>18</v>
      </c>
      <c r="AI109">
        <f t="shared" si="61"/>
        <v>5602</v>
      </c>
      <c r="AJ109">
        <f t="shared" si="78"/>
        <v>5602</v>
      </c>
      <c r="AK109" s="17">
        <f t="shared" si="79"/>
        <v>17</v>
      </c>
      <c r="AL109">
        <f t="shared" si="62"/>
        <v>4362</v>
      </c>
      <c r="AM109">
        <f t="shared" si="80"/>
        <v>4362</v>
      </c>
      <c r="AN109" s="9">
        <f t="shared" si="81"/>
        <v>3</v>
      </c>
      <c r="AO109">
        <f t="shared" si="63"/>
        <v>458</v>
      </c>
      <c r="AP109">
        <f t="shared" si="82"/>
        <v>458</v>
      </c>
      <c r="AQ109" s="7">
        <f t="shared" si="83"/>
        <v>1</v>
      </c>
      <c r="AR109">
        <f t="shared" si="64"/>
        <v>178</v>
      </c>
      <c r="AS109">
        <f t="shared" si="84"/>
        <v>178</v>
      </c>
      <c r="AT109" s="5">
        <f t="shared" si="85"/>
        <v>17</v>
      </c>
      <c r="AU109">
        <f t="shared" si="65"/>
        <v>4362</v>
      </c>
      <c r="AV109">
        <f t="shared" si="86"/>
        <v>4362</v>
      </c>
    </row>
    <row r="110" spans="2:48" ht="13.5">
      <c r="B110" s="2" t="s">
        <v>121</v>
      </c>
      <c r="C110" s="2">
        <v>5555</v>
      </c>
      <c r="E110"/>
      <c r="F110"/>
      <c r="G110"/>
      <c r="H110"/>
      <c r="I110"/>
      <c r="J110"/>
      <c r="K110"/>
      <c r="L110"/>
      <c r="M110"/>
      <c r="N110"/>
      <c r="P110" s="15">
        <f t="shared" si="66"/>
        <v>3</v>
      </c>
      <c r="Q110">
        <f t="shared" si="55"/>
        <v>458</v>
      </c>
      <c r="R110">
        <f t="shared" si="67"/>
        <v>458</v>
      </c>
      <c r="S110" s="11">
        <f t="shared" si="68"/>
        <v>18</v>
      </c>
      <c r="T110">
        <f t="shared" si="56"/>
        <v>5563</v>
      </c>
      <c r="U110">
        <f t="shared" si="69"/>
        <v>5563</v>
      </c>
      <c r="V110" s="24">
        <f t="shared" si="70"/>
        <v>1</v>
      </c>
      <c r="W110">
        <f t="shared" si="57"/>
        <v>178</v>
      </c>
      <c r="X110">
        <f t="shared" si="71"/>
        <v>178</v>
      </c>
      <c r="Y110" s="13">
        <f t="shared" si="72"/>
        <v>0</v>
      </c>
      <c r="Z110">
        <f t="shared" si="58"/>
        <v>30</v>
      </c>
      <c r="AA110">
        <f t="shared" si="87"/>
        <v>30</v>
      </c>
      <c r="AB110" s="26">
        <f t="shared" si="73"/>
        <v>1</v>
      </c>
      <c r="AC110">
        <f t="shared" si="59"/>
        <v>178</v>
      </c>
      <c r="AD110">
        <f t="shared" si="74"/>
        <v>178</v>
      </c>
      <c r="AE110" s="19">
        <f t="shared" si="75"/>
        <v>0</v>
      </c>
      <c r="AF110">
        <f t="shared" si="60"/>
        <v>30</v>
      </c>
      <c r="AG110">
        <f t="shared" si="76"/>
        <v>30</v>
      </c>
      <c r="AH110" s="21">
        <f t="shared" si="77"/>
        <v>18</v>
      </c>
      <c r="AI110">
        <f t="shared" si="61"/>
        <v>5602</v>
      </c>
      <c r="AJ110">
        <f t="shared" si="78"/>
        <v>5602</v>
      </c>
      <c r="AK110" s="17">
        <f t="shared" si="79"/>
        <v>17</v>
      </c>
      <c r="AL110">
        <f t="shared" si="62"/>
        <v>4362</v>
      </c>
      <c r="AM110">
        <f t="shared" si="80"/>
        <v>4362</v>
      </c>
      <c r="AN110" s="9">
        <f t="shared" si="81"/>
        <v>3</v>
      </c>
      <c r="AO110">
        <f t="shared" si="63"/>
        <v>458</v>
      </c>
      <c r="AP110">
        <f t="shared" si="82"/>
        <v>458</v>
      </c>
      <c r="AQ110" s="7">
        <f t="shared" si="83"/>
        <v>1</v>
      </c>
      <c r="AR110">
        <f t="shared" si="64"/>
        <v>178</v>
      </c>
      <c r="AS110">
        <f t="shared" si="84"/>
        <v>178</v>
      </c>
      <c r="AT110" s="5">
        <f t="shared" si="85"/>
        <v>17</v>
      </c>
      <c r="AU110">
        <f t="shared" si="65"/>
        <v>4362</v>
      </c>
      <c r="AV110">
        <f t="shared" si="86"/>
        <v>4362</v>
      </c>
    </row>
    <row r="111" spans="2:48" ht="13.5">
      <c r="B111" s="2" t="s">
        <v>190</v>
      </c>
      <c r="C111" s="2">
        <v>3821</v>
      </c>
      <c r="E111">
        <v>1</v>
      </c>
      <c r="F111"/>
      <c r="G111"/>
      <c r="H111"/>
      <c r="I111"/>
      <c r="J111">
        <v>1</v>
      </c>
      <c r="K111">
        <v>1</v>
      </c>
      <c r="L111"/>
      <c r="M111"/>
      <c r="N111">
        <v>1</v>
      </c>
      <c r="P111" s="15">
        <f t="shared" si="66"/>
        <v>3</v>
      </c>
      <c r="Q111">
        <f t="shared" si="55"/>
        <v>458</v>
      </c>
      <c r="R111">
        <f t="shared" si="67"/>
        <v>458</v>
      </c>
      <c r="S111" s="11">
        <f t="shared" si="68"/>
        <v>18</v>
      </c>
      <c r="T111">
        <f t="shared" si="56"/>
        <v>1741</v>
      </c>
      <c r="U111">
        <f t="shared" si="69"/>
        <v>1741</v>
      </c>
      <c r="V111" s="24">
        <f t="shared" si="70"/>
        <v>1</v>
      </c>
      <c r="W111">
        <f t="shared" si="57"/>
        <v>178</v>
      </c>
      <c r="X111">
        <f t="shared" si="71"/>
        <v>178</v>
      </c>
      <c r="Y111" s="13">
        <f t="shared" si="72"/>
        <v>0</v>
      </c>
      <c r="Z111">
        <f t="shared" si="58"/>
        <v>30</v>
      </c>
      <c r="AA111">
        <f t="shared" si="87"/>
        <v>30</v>
      </c>
      <c r="AB111" s="26">
        <f t="shared" si="73"/>
        <v>1</v>
      </c>
      <c r="AC111">
        <f t="shared" si="59"/>
        <v>178</v>
      </c>
      <c r="AD111">
        <f t="shared" si="74"/>
        <v>178</v>
      </c>
      <c r="AE111" s="19">
        <f t="shared" si="75"/>
        <v>0</v>
      </c>
      <c r="AF111">
        <f t="shared" si="60"/>
        <v>30</v>
      </c>
      <c r="AG111">
        <f t="shared" si="76"/>
        <v>30</v>
      </c>
      <c r="AH111" s="21">
        <f t="shared" si="77"/>
        <v>18</v>
      </c>
      <c r="AI111">
        <f t="shared" si="61"/>
        <v>1780</v>
      </c>
      <c r="AJ111">
        <f t="shared" si="78"/>
        <v>1780</v>
      </c>
      <c r="AK111" s="17">
        <f t="shared" si="79"/>
        <v>17</v>
      </c>
      <c r="AL111">
        <f t="shared" si="62"/>
        <v>540</v>
      </c>
      <c r="AM111">
        <f t="shared" si="80"/>
        <v>540</v>
      </c>
      <c r="AN111" s="9">
        <f t="shared" si="81"/>
        <v>3</v>
      </c>
      <c r="AO111">
        <f t="shared" si="63"/>
        <v>458</v>
      </c>
      <c r="AP111">
        <f t="shared" si="82"/>
        <v>458</v>
      </c>
      <c r="AQ111" s="7">
        <f t="shared" si="83"/>
        <v>1</v>
      </c>
      <c r="AR111">
        <f t="shared" si="64"/>
        <v>178</v>
      </c>
      <c r="AS111">
        <f t="shared" si="84"/>
        <v>178</v>
      </c>
      <c r="AT111" s="5">
        <f t="shared" si="85"/>
        <v>17</v>
      </c>
      <c r="AU111">
        <f t="shared" si="65"/>
        <v>540</v>
      </c>
      <c r="AV111">
        <f t="shared" si="86"/>
        <v>540</v>
      </c>
    </row>
    <row r="112" spans="2:48" ht="13.5">
      <c r="B112" s="2" t="s">
        <v>192</v>
      </c>
      <c r="C112" s="2">
        <v>3000</v>
      </c>
      <c r="E112">
        <v>1</v>
      </c>
      <c r="F112"/>
      <c r="G112"/>
      <c r="H112"/>
      <c r="I112"/>
      <c r="J112">
        <v>1</v>
      </c>
      <c r="K112">
        <v>1</v>
      </c>
      <c r="L112"/>
      <c r="M112"/>
      <c r="N112">
        <v>1</v>
      </c>
      <c r="P112" s="15">
        <f t="shared" si="66"/>
        <v>3</v>
      </c>
      <c r="Q112">
        <f t="shared" si="55"/>
        <v>458</v>
      </c>
      <c r="R112">
        <f t="shared" si="67"/>
        <v>458</v>
      </c>
      <c r="S112" s="11">
        <f t="shared" si="68"/>
        <v>19</v>
      </c>
      <c r="T112">
        <f t="shared" si="56"/>
        <v>12479</v>
      </c>
      <c r="U112">
        <f t="shared" si="69"/>
        <v>-1260</v>
      </c>
      <c r="V112" s="24">
        <f t="shared" si="70"/>
        <v>1</v>
      </c>
      <c r="W112">
        <f t="shared" si="57"/>
        <v>178</v>
      </c>
      <c r="X112">
        <f t="shared" si="71"/>
        <v>178</v>
      </c>
      <c r="Y112" s="13">
        <f t="shared" si="72"/>
        <v>0</v>
      </c>
      <c r="Z112">
        <f t="shared" si="58"/>
        <v>30</v>
      </c>
      <c r="AA112">
        <f t="shared" si="87"/>
        <v>30</v>
      </c>
      <c r="AB112" s="26">
        <f t="shared" si="73"/>
        <v>1</v>
      </c>
      <c r="AC112">
        <f t="shared" si="59"/>
        <v>178</v>
      </c>
      <c r="AD112">
        <f t="shared" si="74"/>
        <v>178</v>
      </c>
      <c r="AE112" s="19">
        <f t="shared" si="75"/>
        <v>0</v>
      </c>
      <c r="AF112">
        <f t="shared" si="60"/>
        <v>30</v>
      </c>
      <c r="AG112">
        <f t="shared" si="76"/>
        <v>30</v>
      </c>
      <c r="AH112" s="21">
        <f t="shared" si="77"/>
        <v>19</v>
      </c>
      <c r="AI112">
        <f t="shared" si="61"/>
        <v>12479</v>
      </c>
      <c r="AJ112">
        <f t="shared" si="78"/>
        <v>-1221</v>
      </c>
      <c r="AK112" s="17">
        <f t="shared" si="79"/>
        <v>18</v>
      </c>
      <c r="AL112">
        <f t="shared" si="62"/>
        <v>11158</v>
      </c>
      <c r="AM112">
        <f t="shared" si="80"/>
        <v>-2461</v>
      </c>
      <c r="AN112" s="9">
        <f t="shared" si="81"/>
        <v>3</v>
      </c>
      <c r="AO112">
        <f t="shared" si="63"/>
        <v>458</v>
      </c>
      <c r="AP112">
        <f t="shared" si="82"/>
        <v>458</v>
      </c>
      <c r="AQ112" s="7">
        <f t="shared" si="83"/>
        <v>1</v>
      </c>
      <c r="AR112">
        <f t="shared" si="64"/>
        <v>178</v>
      </c>
      <c r="AS112">
        <f t="shared" si="84"/>
        <v>178</v>
      </c>
      <c r="AT112" s="5">
        <f t="shared" si="85"/>
        <v>18</v>
      </c>
      <c r="AU112">
        <f t="shared" si="65"/>
        <v>11158</v>
      </c>
      <c r="AV112">
        <f t="shared" si="86"/>
        <v>-2461</v>
      </c>
    </row>
    <row r="113" spans="1:48" ht="13.5">
      <c r="A113" s="41"/>
      <c r="B113" s="2" t="s">
        <v>194</v>
      </c>
      <c r="C113" s="2">
        <v>1500</v>
      </c>
      <c r="E113">
        <v>1</v>
      </c>
      <c r="F113"/>
      <c r="G113"/>
      <c r="H113"/>
      <c r="I113"/>
      <c r="J113">
        <v>1</v>
      </c>
      <c r="K113">
        <v>1</v>
      </c>
      <c r="L113"/>
      <c r="M113"/>
      <c r="N113">
        <v>1</v>
      </c>
      <c r="O113" s="41"/>
      <c r="P113" s="40">
        <f t="shared" si="66"/>
        <v>3</v>
      </c>
      <c r="Q113" s="41">
        <f t="shared" si="55"/>
        <v>458</v>
      </c>
      <c r="R113" s="41">
        <f t="shared" si="67"/>
        <v>458</v>
      </c>
      <c r="S113" s="42">
        <f t="shared" si="68"/>
        <v>19</v>
      </c>
      <c r="T113" s="41">
        <f t="shared" si="56"/>
        <v>10978</v>
      </c>
      <c r="U113" s="41">
        <f t="shared" si="69"/>
        <v>10978</v>
      </c>
      <c r="V113" s="43">
        <f t="shared" si="70"/>
        <v>1</v>
      </c>
      <c r="W113" s="41">
        <f t="shared" si="57"/>
        <v>178</v>
      </c>
      <c r="X113" s="41">
        <f t="shared" si="71"/>
        <v>178</v>
      </c>
      <c r="Y113" s="44">
        <f t="shared" si="72"/>
        <v>0</v>
      </c>
      <c r="Z113" s="41">
        <f t="shared" si="58"/>
        <v>30</v>
      </c>
      <c r="AA113" s="41">
        <f t="shared" si="87"/>
        <v>30</v>
      </c>
      <c r="AB113" s="45">
        <f t="shared" si="73"/>
        <v>1</v>
      </c>
      <c r="AC113" s="41">
        <f t="shared" si="59"/>
        <v>178</v>
      </c>
      <c r="AD113" s="41">
        <f t="shared" si="74"/>
        <v>178</v>
      </c>
      <c r="AE113" s="46">
        <f t="shared" si="75"/>
        <v>0</v>
      </c>
      <c r="AF113" s="41">
        <f t="shared" si="60"/>
        <v>30</v>
      </c>
      <c r="AG113" s="41">
        <f t="shared" si="76"/>
        <v>30</v>
      </c>
      <c r="AH113" s="47">
        <f t="shared" si="77"/>
        <v>19</v>
      </c>
      <c r="AI113" s="41">
        <f t="shared" si="61"/>
        <v>10978</v>
      </c>
      <c r="AJ113" s="41">
        <f t="shared" si="78"/>
        <v>10978</v>
      </c>
      <c r="AK113" s="48">
        <f t="shared" si="79"/>
        <v>18</v>
      </c>
      <c r="AL113" s="41">
        <f t="shared" si="62"/>
        <v>9657</v>
      </c>
      <c r="AM113" s="41">
        <f t="shared" si="80"/>
        <v>9657</v>
      </c>
      <c r="AN113" s="49">
        <f t="shared" si="81"/>
        <v>3</v>
      </c>
      <c r="AO113" s="41">
        <f t="shared" si="63"/>
        <v>458</v>
      </c>
      <c r="AP113" s="41">
        <f t="shared" si="82"/>
        <v>458</v>
      </c>
      <c r="AQ113" s="50">
        <f t="shared" si="83"/>
        <v>1</v>
      </c>
      <c r="AR113" s="41">
        <f t="shared" si="64"/>
        <v>178</v>
      </c>
      <c r="AS113" s="41">
        <f t="shared" si="84"/>
        <v>178</v>
      </c>
      <c r="AT113" s="51">
        <f t="shared" si="85"/>
        <v>18</v>
      </c>
      <c r="AU113" s="41">
        <f t="shared" si="65"/>
        <v>9657</v>
      </c>
      <c r="AV113" s="41">
        <f t="shared" si="86"/>
        <v>9657</v>
      </c>
    </row>
    <row r="114" spans="2:48" ht="13.5">
      <c r="B114" s="2" t="s">
        <v>195</v>
      </c>
      <c r="C114" s="2">
        <v>10</v>
      </c>
      <c r="E114"/>
      <c r="F114"/>
      <c r="G114"/>
      <c r="H114"/>
      <c r="I114"/>
      <c r="J114"/>
      <c r="K114">
        <v>1</v>
      </c>
      <c r="L114"/>
      <c r="M114"/>
      <c r="N114"/>
      <c r="P114" s="15">
        <f t="shared" si="66"/>
        <v>3</v>
      </c>
      <c r="Q114">
        <f t="shared" si="55"/>
        <v>458</v>
      </c>
      <c r="R114">
        <f t="shared" si="67"/>
        <v>458</v>
      </c>
      <c r="S114" s="11">
        <f t="shared" si="68"/>
        <v>19</v>
      </c>
      <c r="T114">
        <f t="shared" si="56"/>
        <v>10978</v>
      </c>
      <c r="U114">
        <f t="shared" si="69"/>
        <v>10978</v>
      </c>
      <c r="V114" s="24">
        <f t="shared" si="70"/>
        <v>1</v>
      </c>
      <c r="W114">
        <f t="shared" si="57"/>
        <v>178</v>
      </c>
      <c r="X114">
        <f t="shared" si="71"/>
        <v>178</v>
      </c>
      <c r="Y114" s="13">
        <f t="shared" si="72"/>
        <v>0</v>
      </c>
      <c r="Z114">
        <f t="shared" si="58"/>
        <v>30</v>
      </c>
      <c r="AA114">
        <f t="shared" si="87"/>
        <v>30</v>
      </c>
      <c r="AB114" s="26">
        <f t="shared" si="73"/>
        <v>1</v>
      </c>
      <c r="AC114">
        <f t="shared" si="59"/>
        <v>178</v>
      </c>
      <c r="AD114">
        <f t="shared" si="74"/>
        <v>178</v>
      </c>
      <c r="AE114" s="19">
        <f t="shared" si="75"/>
        <v>0</v>
      </c>
      <c r="AF114">
        <f t="shared" si="60"/>
        <v>30</v>
      </c>
      <c r="AG114">
        <f t="shared" si="76"/>
        <v>30</v>
      </c>
      <c r="AH114" s="21">
        <f t="shared" si="77"/>
        <v>19</v>
      </c>
      <c r="AI114">
        <f t="shared" si="61"/>
        <v>10978</v>
      </c>
      <c r="AJ114">
        <f t="shared" si="78"/>
        <v>10978</v>
      </c>
      <c r="AK114" s="17">
        <f t="shared" si="79"/>
        <v>18</v>
      </c>
      <c r="AL114">
        <f t="shared" si="62"/>
        <v>9646</v>
      </c>
      <c r="AM114">
        <f t="shared" si="80"/>
        <v>9646</v>
      </c>
      <c r="AN114" s="9">
        <f t="shared" si="81"/>
        <v>3</v>
      </c>
      <c r="AO114">
        <f t="shared" si="63"/>
        <v>458</v>
      </c>
      <c r="AP114">
        <f t="shared" si="82"/>
        <v>458</v>
      </c>
      <c r="AQ114" s="7">
        <f t="shared" si="83"/>
        <v>1</v>
      </c>
      <c r="AR114">
        <f t="shared" si="64"/>
        <v>178</v>
      </c>
      <c r="AS114">
        <f t="shared" si="84"/>
        <v>178</v>
      </c>
      <c r="AT114" s="5">
        <f t="shared" si="85"/>
        <v>18</v>
      </c>
      <c r="AU114">
        <f t="shared" si="65"/>
        <v>9657</v>
      </c>
      <c r="AV114">
        <f t="shared" si="86"/>
        <v>9657</v>
      </c>
    </row>
    <row r="115" spans="2:48" ht="13.5">
      <c r="B115" s="2" t="s">
        <v>195</v>
      </c>
      <c r="C115" s="2">
        <v>10</v>
      </c>
      <c r="E115"/>
      <c r="F115"/>
      <c r="G115"/>
      <c r="H115"/>
      <c r="I115"/>
      <c r="J115"/>
      <c r="K115">
        <v>1</v>
      </c>
      <c r="L115"/>
      <c r="M115"/>
      <c r="N115"/>
      <c r="P115" s="15">
        <f t="shared" si="66"/>
        <v>3</v>
      </c>
      <c r="Q115">
        <f t="shared" si="55"/>
        <v>458</v>
      </c>
      <c r="R115">
        <f t="shared" si="67"/>
        <v>458</v>
      </c>
      <c r="S115" s="11">
        <f t="shared" si="68"/>
        <v>19</v>
      </c>
      <c r="T115">
        <f t="shared" si="56"/>
        <v>10978</v>
      </c>
      <c r="U115">
        <f t="shared" si="69"/>
        <v>10978</v>
      </c>
      <c r="V115" s="24">
        <f t="shared" si="70"/>
        <v>1</v>
      </c>
      <c r="W115">
        <f t="shared" si="57"/>
        <v>178</v>
      </c>
      <c r="X115">
        <f t="shared" si="71"/>
        <v>178</v>
      </c>
      <c r="Y115" s="13">
        <f t="shared" si="72"/>
        <v>0</v>
      </c>
      <c r="Z115">
        <f t="shared" si="58"/>
        <v>30</v>
      </c>
      <c r="AA115">
        <f t="shared" si="87"/>
        <v>30</v>
      </c>
      <c r="AB115" s="26">
        <f t="shared" si="73"/>
        <v>1</v>
      </c>
      <c r="AC115">
        <f t="shared" si="59"/>
        <v>178</v>
      </c>
      <c r="AD115">
        <f t="shared" si="74"/>
        <v>178</v>
      </c>
      <c r="AE115" s="19">
        <f t="shared" si="75"/>
        <v>0</v>
      </c>
      <c r="AF115">
        <f t="shared" si="60"/>
        <v>30</v>
      </c>
      <c r="AG115">
        <f t="shared" si="76"/>
        <v>30</v>
      </c>
      <c r="AH115" s="21">
        <f t="shared" si="77"/>
        <v>19</v>
      </c>
      <c r="AI115">
        <f t="shared" si="61"/>
        <v>10978</v>
      </c>
      <c r="AJ115">
        <f t="shared" si="78"/>
        <v>10978</v>
      </c>
      <c r="AK115" s="17">
        <f t="shared" si="79"/>
        <v>18</v>
      </c>
      <c r="AL115">
        <f t="shared" si="62"/>
        <v>9635</v>
      </c>
      <c r="AM115">
        <f t="shared" si="80"/>
        <v>9635</v>
      </c>
      <c r="AN115" s="9">
        <f t="shared" si="81"/>
        <v>3</v>
      </c>
      <c r="AO115">
        <f t="shared" si="63"/>
        <v>458</v>
      </c>
      <c r="AP115">
        <f t="shared" si="82"/>
        <v>458</v>
      </c>
      <c r="AQ115" s="7">
        <f t="shared" si="83"/>
        <v>1</v>
      </c>
      <c r="AR115">
        <f t="shared" si="64"/>
        <v>178</v>
      </c>
      <c r="AS115">
        <f t="shared" si="84"/>
        <v>178</v>
      </c>
      <c r="AT115" s="5">
        <f t="shared" si="85"/>
        <v>18</v>
      </c>
      <c r="AU115">
        <f t="shared" si="65"/>
        <v>9657</v>
      </c>
      <c r="AV115">
        <f t="shared" si="86"/>
        <v>9657</v>
      </c>
    </row>
    <row r="116" spans="2:48" ht="13.5">
      <c r="B116" s="2" t="s">
        <v>193</v>
      </c>
      <c r="C116" s="2">
        <v>1250</v>
      </c>
      <c r="E116"/>
      <c r="F116"/>
      <c r="G116"/>
      <c r="H116"/>
      <c r="I116"/>
      <c r="J116">
        <v>1</v>
      </c>
      <c r="K116">
        <v>1</v>
      </c>
      <c r="L116"/>
      <c r="M116"/>
      <c r="N116">
        <v>1</v>
      </c>
      <c r="P116" s="15">
        <f t="shared" si="66"/>
        <v>3</v>
      </c>
      <c r="Q116">
        <f t="shared" si="55"/>
        <v>458</v>
      </c>
      <c r="R116">
        <f t="shared" si="67"/>
        <v>458</v>
      </c>
      <c r="S116" s="11">
        <f t="shared" si="68"/>
        <v>19</v>
      </c>
      <c r="T116">
        <f t="shared" si="56"/>
        <v>10978</v>
      </c>
      <c r="U116">
        <f t="shared" si="69"/>
        <v>10978</v>
      </c>
      <c r="V116" s="24">
        <f t="shared" si="70"/>
        <v>1</v>
      </c>
      <c r="W116">
        <f t="shared" si="57"/>
        <v>178</v>
      </c>
      <c r="X116">
        <f t="shared" si="71"/>
        <v>178</v>
      </c>
      <c r="Y116" s="13">
        <f t="shared" si="72"/>
        <v>0</v>
      </c>
      <c r="Z116">
        <f t="shared" si="58"/>
        <v>30</v>
      </c>
      <c r="AA116">
        <f t="shared" si="87"/>
        <v>30</v>
      </c>
      <c r="AB116" s="26">
        <f t="shared" si="73"/>
        <v>1</v>
      </c>
      <c r="AC116">
        <f t="shared" si="59"/>
        <v>178</v>
      </c>
      <c r="AD116">
        <f t="shared" si="74"/>
        <v>178</v>
      </c>
      <c r="AE116" s="19">
        <f t="shared" si="75"/>
        <v>0</v>
      </c>
      <c r="AF116">
        <f t="shared" si="60"/>
        <v>30</v>
      </c>
      <c r="AG116">
        <f t="shared" si="76"/>
        <v>30</v>
      </c>
      <c r="AH116" s="21">
        <f t="shared" si="77"/>
        <v>19</v>
      </c>
      <c r="AI116">
        <f t="shared" si="61"/>
        <v>9727</v>
      </c>
      <c r="AJ116">
        <f t="shared" si="78"/>
        <v>9727</v>
      </c>
      <c r="AK116" s="17">
        <f t="shared" si="79"/>
        <v>18</v>
      </c>
      <c r="AL116">
        <f t="shared" si="62"/>
        <v>8384</v>
      </c>
      <c r="AM116">
        <f t="shared" si="80"/>
        <v>8384</v>
      </c>
      <c r="AN116" s="9">
        <f t="shared" si="81"/>
        <v>3</v>
      </c>
      <c r="AO116">
        <f t="shared" si="63"/>
        <v>458</v>
      </c>
      <c r="AP116">
        <f t="shared" si="82"/>
        <v>458</v>
      </c>
      <c r="AQ116" s="7">
        <f t="shared" si="83"/>
        <v>1</v>
      </c>
      <c r="AR116">
        <f t="shared" si="64"/>
        <v>178</v>
      </c>
      <c r="AS116">
        <f t="shared" si="84"/>
        <v>178</v>
      </c>
      <c r="AT116" s="5">
        <f t="shared" si="85"/>
        <v>18</v>
      </c>
      <c r="AU116">
        <f t="shared" si="65"/>
        <v>8406</v>
      </c>
      <c r="AV116">
        <f t="shared" si="86"/>
        <v>8406</v>
      </c>
    </row>
    <row r="117" spans="2:48" ht="13.5">
      <c r="B117" s="2" t="s">
        <v>121</v>
      </c>
      <c r="C117" s="2">
        <v>5555</v>
      </c>
      <c r="E117">
        <v>40</v>
      </c>
      <c r="F117"/>
      <c r="G117"/>
      <c r="H117"/>
      <c r="I117"/>
      <c r="J117">
        <v>1</v>
      </c>
      <c r="K117">
        <v>1</v>
      </c>
      <c r="L117"/>
      <c r="M117"/>
      <c r="N117">
        <v>1</v>
      </c>
      <c r="P117" s="15">
        <f t="shared" si="66"/>
        <v>3</v>
      </c>
      <c r="Q117">
        <f t="shared" si="55"/>
        <v>458</v>
      </c>
      <c r="R117">
        <f t="shared" si="67"/>
        <v>458</v>
      </c>
      <c r="S117" s="11">
        <f t="shared" si="68"/>
        <v>19</v>
      </c>
      <c r="T117">
        <f t="shared" si="56"/>
        <v>5383</v>
      </c>
      <c r="U117">
        <f t="shared" si="69"/>
        <v>5383</v>
      </c>
      <c r="V117" s="24">
        <f t="shared" si="70"/>
        <v>1</v>
      </c>
      <c r="W117">
        <f t="shared" si="57"/>
        <v>178</v>
      </c>
      <c r="X117">
        <f t="shared" si="71"/>
        <v>178</v>
      </c>
      <c r="Y117" s="13">
        <f t="shared" si="72"/>
        <v>0</v>
      </c>
      <c r="Z117">
        <f t="shared" si="58"/>
        <v>30</v>
      </c>
      <c r="AA117">
        <f t="shared" si="87"/>
        <v>30</v>
      </c>
      <c r="AB117" s="26">
        <f t="shared" si="73"/>
        <v>1</v>
      </c>
      <c r="AC117">
        <f t="shared" si="59"/>
        <v>178</v>
      </c>
      <c r="AD117">
        <f t="shared" si="74"/>
        <v>178</v>
      </c>
      <c r="AE117" s="19">
        <f t="shared" si="75"/>
        <v>0</v>
      </c>
      <c r="AF117">
        <f t="shared" si="60"/>
        <v>30</v>
      </c>
      <c r="AG117">
        <f t="shared" si="76"/>
        <v>30</v>
      </c>
      <c r="AH117" s="21">
        <f t="shared" si="77"/>
        <v>19</v>
      </c>
      <c r="AI117">
        <f t="shared" si="61"/>
        <v>4171</v>
      </c>
      <c r="AJ117">
        <f t="shared" si="78"/>
        <v>4171</v>
      </c>
      <c r="AK117" s="17">
        <f t="shared" si="79"/>
        <v>18</v>
      </c>
      <c r="AL117">
        <f t="shared" si="62"/>
        <v>2828</v>
      </c>
      <c r="AM117">
        <f t="shared" si="80"/>
        <v>2828</v>
      </c>
      <c r="AN117" s="9">
        <f t="shared" si="81"/>
        <v>3</v>
      </c>
      <c r="AO117">
        <f t="shared" si="63"/>
        <v>458</v>
      </c>
      <c r="AP117">
        <f t="shared" si="82"/>
        <v>458</v>
      </c>
      <c r="AQ117" s="7">
        <f t="shared" si="83"/>
        <v>1</v>
      </c>
      <c r="AR117">
        <f t="shared" si="64"/>
        <v>178</v>
      </c>
      <c r="AS117">
        <f t="shared" si="84"/>
        <v>178</v>
      </c>
      <c r="AT117" s="5">
        <f t="shared" si="85"/>
        <v>18</v>
      </c>
      <c r="AU117">
        <f t="shared" si="65"/>
        <v>2850</v>
      </c>
      <c r="AV117">
        <f t="shared" si="86"/>
        <v>2850</v>
      </c>
    </row>
    <row r="118" spans="1:48" ht="13.5">
      <c r="A118" s="29"/>
      <c r="B118" s="2" t="s">
        <v>121</v>
      </c>
      <c r="C118" s="2">
        <v>5555</v>
      </c>
      <c r="E118">
        <v>40</v>
      </c>
      <c r="F118"/>
      <c r="G118"/>
      <c r="H118"/>
      <c r="I118"/>
      <c r="J118">
        <v>1</v>
      </c>
      <c r="K118">
        <v>1</v>
      </c>
      <c r="L118"/>
      <c r="M118"/>
      <c r="N118">
        <v>1</v>
      </c>
      <c r="O118" s="29"/>
      <c r="P118" s="28">
        <f t="shared" si="66"/>
        <v>3</v>
      </c>
      <c r="Q118" s="29">
        <f t="shared" si="55"/>
        <v>458</v>
      </c>
      <c r="R118" s="29">
        <f t="shared" si="67"/>
        <v>458</v>
      </c>
      <c r="S118" s="30">
        <f t="shared" si="68"/>
        <v>20</v>
      </c>
      <c r="T118" s="29">
        <f t="shared" si="56"/>
        <v>13882</v>
      </c>
      <c r="U118" s="29">
        <f t="shared" si="69"/>
        <v>-212</v>
      </c>
      <c r="V118" s="31">
        <f t="shared" si="70"/>
        <v>1</v>
      </c>
      <c r="W118" s="29">
        <f t="shared" si="57"/>
        <v>178</v>
      </c>
      <c r="X118" s="29">
        <f t="shared" si="71"/>
        <v>178</v>
      </c>
      <c r="Y118" s="32">
        <f t="shared" si="72"/>
        <v>0</v>
      </c>
      <c r="Z118" s="29">
        <f t="shared" si="58"/>
        <v>30</v>
      </c>
      <c r="AA118" s="29">
        <f t="shared" si="87"/>
        <v>30</v>
      </c>
      <c r="AB118" s="33">
        <f t="shared" si="73"/>
        <v>1</v>
      </c>
      <c r="AC118" s="29">
        <f t="shared" si="59"/>
        <v>178</v>
      </c>
      <c r="AD118" s="29">
        <f t="shared" si="74"/>
        <v>178</v>
      </c>
      <c r="AE118" s="34">
        <f t="shared" si="75"/>
        <v>0</v>
      </c>
      <c r="AF118" s="29">
        <f t="shared" si="60"/>
        <v>30</v>
      </c>
      <c r="AG118" s="29">
        <f t="shared" si="76"/>
        <v>30</v>
      </c>
      <c r="AH118" s="35">
        <f t="shared" si="77"/>
        <v>20</v>
      </c>
      <c r="AI118" s="29">
        <f t="shared" si="61"/>
        <v>13882</v>
      </c>
      <c r="AJ118" s="29">
        <f t="shared" si="78"/>
        <v>-1385</v>
      </c>
      <c r="AK118" s="36">
        <f t="shared" si="79"/>
        <v>19</v>
      </c>
      <c r="AL118" s="29">
        <f t="shared" si="62"/>
        <v>12479</v>
      </c>
      <c r="AM118" s="29">
        <f t="shared" si="80"/>
        <v>-2728</v>
      </c>
      <c r="AN118" s="37">
        <f t="shared" si="81"/>
        <v>3</v>
      </c>
      <c r="AO118" s="29">
        <f t="shared" si="63"/>
        <v>458</v>
      </c>
      <c r="AP118" s="29">
        <f t="shared" si="82"/>
        <v>458</v>
      </c>
      <c r="AQ118" s="38">
        <f t="shared" si="83"/>
        <v>1</v>
      </c>
      <c r="AR118" s="29">
        <f t="shared" si="64"/>
        <v>178</v>
      </c>
      <c r="AS118" s="29">
        <f t="shared" si="84"/>
        <v>178</v>
      </c>
      <c r="AT118" s="39">
        <f t="shared" si="85"/>
        <v>19</v>
      </c>
      <c r="AU118" s="29">
        <f t="shared" si="65"/>
        <v>12479</v>
      </c>
      <c r="AV118" s="29">
        <f t="shared" si="86"/>
        <v>-2706</v>
      </c>
    </row>
    <row r="119" spans="2:48" ht="13.5">
      <c r="B119" s="2" t="s">
        <v>121</v>
      </c>
      <c r="C119" s="2">
        <v>5555</v>
      </c>
      <c r="E119">
        <v>40</v>
      </c>
      <c r="F119"/>
      <c r="G119"/>
      <c r="H119"/>
      <c r="I119"/>
      <c r="J119">
        <v>1</v>
      </c>
      <c r="K119">
        <v>1</v>
      </c>
      <c r="L119"/>
      <c r="M119"/>
      <c r="N119">
        <v>1</v>
      </c>
      <c r="P119" s="15">
        <f t="shared" si="66"/>
        <v>3</v>
      </c>
      <c r="Q119">
        <f t="shared" si="55"/>
        <v>458</v>
      </c>
      <c r="R119">
        <f t="shared" si="67"/>
        <v>458</v>
      </c>
      <c r="S119" s="11">
        <f t="shared" si="68"/>
        <v>20</v>
      </c>
      <c r="T119">
        <f t="shared" si="56"/>
        <v>8287</v>
      </c>
      <c r="U119">
        <f t="shared" si="69"/>
        <v>8287</v>
      </c>
      <c r="V119" s="24">
        <f t="shared" si="70"/>
        <v>1</v>
      </c>
      <c r="W119">
        <f t="shared" si="57"/>
        <v>178</v>
      </c>
      <c r="X119">
        <f t="shared" si="71"/>
        <v>178</v>
      </c>
      <c r="Y119" s="13">
        <f t="shared" si="72"/>
        <v>0</v>
      </c>
      <c r="Z119">
        <f t="shared" si="58"/>
        <v>30</v>
      </c>
      <c r="AA119">
        <f t="shared" si="87"/>
        <v>30</v>
      </c>
      <c r="AB119" s="26">
        <f t="shared" si="73"/>
        <v>1</v>
      </c>
      <c r="AC119">
        <f t="shared" si="59"/>
        <v>178</v>
      </c>
      <c r="AD119">
        <f t="shared" si="74"/>
        <v>178</v>
      </c>
      <c r="AE119" s="19">
        <f t="shared" si="75"/>
        <v>0</v>
      </c>
      <c r="AF119">
        <f t="shared" si="60"/>
        <v>30</v>
      </c>
      <c r="AG119">
        <f t="shared" si="76"/>
        <v>30</v>
      </c>
      <c r="AH119" s="21">
        <f t="shared" si="77"/>
        <v>20</v>
      </c>
      <c r="AI119">
        <f t="shared" si="61"/>
        <v>8326</v>
      </c>
      <c r="AJ119">
        <f t="shared" si="78"/>
        <v>8326</v>
      </c>
      <c r="AK119" s="17">
        <f t="shared" si="79"/>
        <v>19</v>
      </c>
      <c r="AL119">
        <f t="shared" si="62"/>
        <v>6923</v>
      </c>
      <c r="AM119">
        <f t="shared" si="80"/>
        <v>6923</v>
      </c>
      <c r="AN119" s="9">
        <f t="shared" si="81"/>
        <v>3</v>
      </c>
      <c r="AO119">
        <f t="shared" si="63"/>
        <v>458</v>
      </c>
      <c r="AP119">
        <f t="shared" si="82"/>
        <v>458</v>
      </c>
      <c r="AQ119" s="7">
        <f t="shared" si="83"/>
        <v>1</v>
      </c>
      <c r="AR119">
        <f t="shared" si="64"/>
        <v>178</v>
      </c>
      <c r="AS119">
        <f t="shared" si="84"/>
        <v>178</v>
      </c>
      <c r="AT119" s="5">
        <f t="shared" si="85"/>
        <v>19</v>
      </c>
      <c r="AU119">
        <f t="shared" si="65"/>
        <v>6923</v>
      </c>
      <c r="AV119">
        <f t="shared" si="86"/>
        <v>6923</v>
      </c>
    </row>
    <row r="120" spans="2:48" ht="13.5">
      <c r="B120" s="2" t="s">
        <v>121</v>
      </c>
      <c r="C120" s="2">
        <v>5555</v>
      </c>
      <c r="E120">
        <v>40</v>
      </c>
      <c r="F120"/>
      <c r="G120"/>
      <c r="H120"/>
      <c r="I120"/>
      <c r="J120">
        <v>1</v>
      </c>
      <c r="K120">
        <v>1</v>
      </c>
      <c r="L120"/>
      <c r="M120"/>
      <c r="N120">
        <v>1</v>
      </c>
      <c r="P120" s="15">
        <f t="shared" si="66"/>
        <v>3</v>
      </c>
      <c r="Q120">
        <f t="shared" si="55"/>
        <v>458</v>
      </c>
      <c r="R120">
        <f t="shared" si="67"/>
        <v>458</v>
      </c>
      <c r="S120" s="11">
        <f t="shared" si="68"/>
        <v>20</v>
      </c>
      <c r="T120">
        <f t="shared" si="56"/>
        <v>2692</v>
      </c>
      <c r="U120">
        <f t="shared" si="69"/>
        <v>2692</v>
      </c>
      <c r="V120" s="24">
        <f t="shared" si="70"/>
        <v>1</v>
      </c>
      <c r="W120">
        <f t="shared" si="57"/>
        <v>178</v>
      </c>
      <c r="X120">
        <f t="shared" si="71"/>
        <v>178</v>
      </c>
      <c r="Y120" s="13">
        <f t="shared" si="72"/>
        <v>0</v>
      </c>
      <c r="Z120">
        <f t="shared" si="58"/>
        <v>30</v>
      </c>
      <c r="AA120">
        <f t="shared" si="87"/>
        <v>30</v>
      </c>
      <c r="AB120" s="26">
        <f t="shared" si="73"/>
        <v>1</v>
      </c>
      <c r="AC120">
        <f t="shared" si="59"/>
        <v>178</v>
      </c>
      <c r="AD120">
        <f t="shared" si="74"/>
        <v>178</v>
      </c>
      <c r="AE120" s="19">
        <f t="shared" si="75"/>
        <v>0</v>
      </c>
      <c r="AF120">
        <f t="shared" si="60"/>
        <v>30</v>
      </c>
      <c r="AG120">
        <f t="shared" si="76"/>
        <v>30</v>
      </c>
      <c r="AH120" s="21">
        <f t="shared" si="77"/>
        <v>20</v>
      </c>
      <c r="AI120">
        <f t="shared" si="61"/>
        <v>2770</v>
      </c>
      <c r="AJ120">
        <f t="shared" si="78"/>
        <v>2770</v>
      </c>
      <c r="AK120" s="17">
        <f t="shared" si="79"/>
        <v>19</v>
      </c>
      <c r="AL120">
        <f t="shared" si="62"/>
        <v>1367</v>
      </c>
      <c r="AM120">
        <f t="shared" si="80"/>
        <v>1367</v>
      </c>
      <c r="AN120" s="9">
        <f t="shared" si="81"/>
        <v>3</v>
      </c>
      <c r="AO120">
        <f t="shared" si="63"/>
        <v>458</v>
      </c>
      <c r="AP120">
        <f t="shared" si="82"/>
        <v>458</v>
      </c>
      <c r="AQ120" s="7">
        <f t="shared" si="83"/>
        <v>1</v>
      </c>
      <c r="AR120">
        <f t="shared" si="64"/>
        <v>178</v>
      </c>
      <c r="AS120">
        <f t="shared" si="84"/>
        <v>178</v>
      </c>
      <c r="AT120" s="5">
        <f t="shared" si="85"/>
        <v>19</v>
      </c>
      <c r="AU120">
        <f t="shared" si="65"/>
        <v>1367</v>
      </c>
      <c r="AV120">
        <f t="shared" si="86"/>
        <v>1367</v>
      </c>
    </row>
    <row r="121" spans="2:48" ht="13.5">
      <c r="B121" s="2" t="s">
        <v>121</v>
      </c>
      <c r="C121" s="2">
        <v>5555</v>
      </c>
      <c r="E121">
        <v>40</v>
      </c>
      <c r="F121"/>
      <c r="G121"/>
      <c r="H121"/>
      <c r="I121"/>
      <c r="J121">
        <v>1</v>
      </c>
      <c r="K121">
        <v>1</v>
      </c>
      <c r="L121"/>
      <c r="M121"/>
      <c r="N121">
        <v>1</v>
      </c>
      <c r="P121" s="15">
        <f t="shared" si="66"/>
        <v>3</v>
      </c>
      <c r="Q121">
        <f t="shared" si="55"/>
        <v>458</v>
      </c>
      <c r="R121">
        <f t="shared" si="67"/>
        <v>458</v>
      </c>
      <c r="S121" s="11">
        <f t="shared" si="68"/>
        <v>21</v>
      </c>
      <c r="T121">
        <f t="shared" si="56"/>
        <v>15367</v>
      </c>
      <c r="U121">
        <f t="shared" si="69"/>
        <v>-2903</v>
      </c>
      <c r="V121" s="24">
        <f t="shared" si="70"/>
        <v>1</v>
      </c>
      <c r="W121">
        <f t="shared" si="57"/>
        <v>178</v>
      </c>
      <c r="X121">
        <f t="shared" si="71"/>
        <v>178</v>
      </c>
      <c r="Y121" s="13">
        <f t="shared" si="72"/>
        <v>0</v>
      </c>
      <c r="Z121">
        <f t="shared" si="58"/>
        <v>30</v>
      </c>
      <c r="AA121">
        <f t="shared" si="87"/>
        <v>30</v>
      </c>
      <c r="AB121" s="26">
        <f t="shared" si="73"/>
        <v>1</v>
      </c>
      <c r="AC121">
        <f t="shared" si="59"/>
        <v>178</v>
      </c>
      <c r="AD121">
        <f t="shared" si="74"/>
        <v>178</v>
      </c>
      <c r="AE121" s="19">
        <f t="shared" si="75"/>
        <v>0</v>
      </c>
      <c r="AF121">
        <f t="shared" si="60"/>
        <v>30</v>
      </c>
      <c r="AG121">
        <f t="shared" si="76"/>
        <v>30</v>
      </c>
      <c r="AH121" s="21">
        <f t="shared" si="77"/>
        <v>21</v>
      </c>
      <c r="AI121">
        <f t="shared" si="61"/>
        <v>15367</v>
      </c>
      <c r="AJ121">
        <f t="shared" si="78"/>
        <v>-2786</v>
      </c>
      <c r="AK121" s="17">
        <f t="shared" si="79"/>
        <v>20</v>
      </c>
      <c r="AL121">
        <f t="shared" si="62"/>
        <v>13882</v>
      </c>
      <c r="AM121">
        <f t="shared" si="80"/>
        <v>-4189</v>
      </c>
      <c r="AN121" s="9">
        <f t="shared" si="81"/>
        <v>3</v>
      </c>
      <c r="AO121">
        <f t="shared" si="63"/>
        <v>458</v>
      </c>
      <c r="AP121">
        <f t="shared" si="82"/>
        <v>458</v>
      </c>
      <c r="AQ121" s="7">
        <f t="shared" si="83"/>
        <v>1</v>
      </c>
      <c r="AR121">
        <f t="shared" si="64"/>
        <v>178</v>
      </c>
      <c r="AS121">
        <f t="shared" si="84"/>
        <v>178</v>
      </c>
      <c r="AT121" s="5">
        <f t="shared" si="85"/>
        <v>20</v>
      </c>
      <c r="AU121">
        <f t="shared" si="65"/>
        <v>13882</v>
      </c>
      <c r="AV121">
        <f t="shared" si="86"/>
        <v>-4189</v>
      </c>
    </row>
    <row r="122" spans="2:48" ht="13.5">
      <c r="B122" s="2" t="s">
        <v>121</v>
      </c>
      <c r="C122" s="2">
        <v>5555</v>
      </c>
      <c r="E122">
        <v>40</v>
      </c>
      <c r="F122"/>
      <c r="G122"/>
      <c r="H122"/>
      <c r="I122"/>
      <c r="J122">
        <v>1</v>
      </c>
      <c r="K122">
        <v>1</v>
      </c>
      <c r="L122"/>
      <c r="M122"/>
      <c r="N122">
        <v>1</v>
      </c>
      <c r="P122" s="15">
        <f t="shared" si="66"/>
        <v>3</v>
      </c>
      <c r="Q122">
        <f t="shared" si="55"/>
        <v>458</v>
      </c>
      <c r="R122">
        <f t="shared" si="67"/>
        <v>458</v>
      </c>
      <c r="S122" s="11">
        <f t="shared" si="68"/>
        <v>21</v>
      </c>
      <c r="T122">
        <f t="shared" si="56"/>
        <v>9772</v>
      </c>
      <c r="U122">
        <f t="shared" si="69"/>
        <v>9772</v>
      </c>
      <c r="V122" s="24">
        <f t="shared" si="70"/>
        <v>1</v>
      </c>
      <c r="W122">
        <f t="shared" si="57"/>
        <v>178</v>
      </c>
      <c r="X122">
        <f t="shared" si="71"/>
        <v>178</v>
      </c>
      <c r="Y122" s="13">
        <f t="shared" si="72"/>
        <v>0</v>
      </c>
      <c r="Z122">
        <f t="shared" si="58"/>
        <v>30</v>
      </c>
      <c r="AA122">
        <f t="shared" si="87"/>
        <v>30</v>
      </c>
      <c r="AB122" s="26">
        <f t="shared" si="73"/>
        <v>1</v>
      </c>
      <c r="AC122">
        <f t="shared" si="59"/>
        <v>178</v>
      </c>
      <c r="AD122">
        <f t="shared" si="74"/>
        <v>178</v>
      </c>
      <c r="AE122" s="19">
        <f t="shared" si="75"/>
        <v>0</v>
      </c>
      <c r="AF122">
        <f t="shared" si="60"/>
        <v>30</v>
      </c>
      <c r="AG122">
        <f t="shared" si="76"/>
        <v>30</v>
      </c>
      <c r="AH122" s="21">
        <f t="shared" si="77"/>
        <v>21</v>
      </c>
      <c r="AI122">
        <f t="shared" si="61"/>
        <v>9811</v>
      </c>
      <c r="AJ122">
        <f t="shared" si="78"/>
        <v>9811</v>
      </c>
      <c r="AK122" s="17">
        <f t="shared" si="79"/>
        <v>20</v>
      </c>
      <c r="AL122">
        <f t="shared" si="62"/>
        <v>8326</v>
      </c>
      <c r="AM122">
        <f t="shared" si="80"/>
        <v>8326</v>
      </c>
      <c r="AN122" s="9">
        <f t="shared" si="81"/>
        <v>3</v>
      </c>
      <c r="AO122">
        <f t="shared" si="63"/>
        <v>458</v>
      </c>
      <c r="AP122">
        <f t="shared" si="82"/>
        <v>458</v>
      </c>
      <c r="AQ122" s="7">
        <f t="shared" si="83"/>
        <v>1</v>
      </c>
      <c r="AR122">
        <f t="shared" si="64"/>
        <v>178</v>
      </c>
      <c r="AS122">
        <f t="shared" si="84"/>
        <v>178</v>
      </c>
      <c r="AT122" s="5">
        <f t="shared" si="85"/>
        <v>20</v>
      </c>
      <c r="AU122">
        <f t="shared" si="65"/>
        <v>8326</v>
      </c>
      <c r="AV122">
        <f t="shared" si="86"/>
        <v>8326</v>
      </c>
    </row>
    <row r="123" spans="1:48" ht="13.5">
      <c r="A123" s="41"/>
      <c r="B123" s="2" t="s">
        <v>121</v>
      </c>
      <c r="C123" s="2">
        <v>5555</v>
      </c>
      <c r="E123">
        <v>40</v>
      </c>
      <c r="F123"/>
      <c r="G123"/>
      <c r="H123"/>
      <c r="I123"/>
      <c r="J123">
        <v>1</v>
      </c>
      <c r="K123">
        <v>1</v>
      </c>
      <c r="L123"/>
      <c r="M123"/>
      <c r="N123">
        <v>1</v>
      </c>
      <c r="O123" s="41"/>
      <c r="P123" s="40">
        <f t="shared" si="66"/>
        <v>3</v>
      </c>
      <c r="Q123" s="41">
        <f t="shared" si="55"/>
        <v>458</v>
      </c>
      <c r="R123" s="41">
        <f t="shared" si="67"/>
        <v>458</v>
      </c>
      <c r="S123" s="42">
        <f t="shared" si="68"/>
        <v>21</v>
      </c>
      <c r="T123" s="41">
        <f t="shared" si="56"/>
        <v>4177</v>
      </c>
      <c r="U123" s="41">
        <f t="shared" si="69"/>
        <v>4177</v>
      </c>
      <c r="V123" s="43">
        <f t="shared" si="70"/>
        <v>1</v>
      </c>
      <c r="W123" s="41">
        <f t="shared" si="57"/>
        <v>178</v>
      </c>
      <c r="X123" s="41">
        <f t="shared" si="71"/>
        <v>178</v>
      </c>
      <c r="Y123" s="44">
        <f t="shared" si="72"/>
        <v>0</v>
      </c>
      <c r="Z123" s="41">
        <f t="shared" si="58"/>
        <v>30</v>
      </c>
      <c r="AA123" s="41">
        <f t="shared" si="87"/>
        <v>30</v>
      </c>
      <c r="AB123" s="45">
        <f t="shared" si="73"/>
        <v>1</v>
      </c>
      <c r="AC123" s="41">
        <f t="shared" si="59"/>
        <v>178</v>
      </c>
      <c r="AD123" s="41">
        <f t="shared" si="74"/>
        <v>178</v>
      </c>
      <c r="AE123" s="46">
        <f t="shared" si="75"/>
        <v>0</v>
      </c>
      <c r="AF123" s="41">
        <f t="shared" si="60"/>
        <v>30</v>
      </c>
      <c r="AG123" s="41">
        <f t="shared" si="76"/>
        <v>30</v>
      </c>
      <c r="AH123" s="47">
        <f t="shared" si="77"/>
        <v>21</v>
      </c>
      <c r="AI123" s="41">
        <f t="shared" si="61"/>
        <v>4255</v>
      </c>
      <c r="AJ123" s="41">
        <f t="shared" si="78"/>
        <v>4255</v>
      </c>
      <c r="AK123" s="48">
        <f t="shared" si="79"/>
        <v>20</v>
      </c>
      <c r="AL123" s="41">
        <f t="shared" si="62"/>
        <v>2770</v>
      </c>
      <c r="AM123" s="41">
        <f t="shared" si="80"/>
        <v>2770</v>
      </c>
      <c r="AN123" s="49">
        <f t="shared" si="81"/>
        <v>3</v>
      </c>
      <c r="AO123" s="41">
        <f t="shared" si="63"/>
        <v>458</v>
      </c>
      <c r="AP123" s="41">
        <f t="shared" si="82"/>
        <v>458</v>
      </c>
      <c r="AQ123" s="50">
        <f t="shared" si="83"/>
        <v>1</v>
      </c>
      <c r="AR123" s="41">
        <f t="shared" si="64"/>
        <v>178</v>
      </c>
      <c r="AS123" s="41">
        <f t="shared" si="84"/>
        <v>178</v>
      </c>
      <c r="AT123" s="51">
        <f t="shared" si="85"/>
        <v>20</v>
      </c>
      <c r="AU123" s="41">
        <f t="shared" si="65"/>
        <v>2770</v>
      </c>
      <c r="AV123" s="41">
        <f t="shared" si="86"/>
        <v>2770</v>
      </c>
    </row>
    <row r="124" spans="2:48" ht="13.5">
      <c r="B124" s="2" t="s">
        <v>121</v>
      </c>
      <c r="C124" s="2">
        <v>5555</v>
      </c>
      <c r="E124">
        <v>40</v>
      </c>
      <c r="F124"/>
      <c r="G124"/>
      <c r="H124"/>
      <c r="I124"/>
      <c r="J124">
        <v>1</v>
      </c>
      <c r="K124">
        <v>1</v>
      </c>
      <c r="L124"/>
      <c r="M124"/>
      <c r="N124">
        <v>1</v>
      </c>
      <c r="P124" s="15">
        <f t="shared" si="66"/>
        <v>3</v>
      </c>
      <c r="Q124">
        <f t="shared" si="55"/>
        <v>458</v>
      </c>
      <c r="R124">
        <f t="shared" si="67"/>
        <v>458</v>
      </c>
      <c r="S124" s="11">
        <f t="shared" si="68"/>
        <v>22</v>
      </c>
      <c r="T124">
        <f t="shared" si="56"/>
        <v>16936</v>
      </c>
      <c r="U124">
        <f t="shared" si="69"/>
        <v>-1418</v>
      </c>
      <c r="V124" s="24">
        <f t="shared" si="70"/>
        <v>1</v>
      </c>
      <c r="W124">
        <f t="shared" si="57"/>
        <v>178</v>
      </c>
      <c r="X124">
        <f t="shared" si="71"/>
        <v>178</v>
      </c>
      <c r="Y124" s="13">
        <f t="shared" si="72"/>
        <v>0</v>
      </c>
      <c r="Z124">
        <f t="shared" si="58"/>
        <v>30</v>
      </c>
      <c r="AA124">
        <f t="shared" si="87"/>
        <v>30</v>
      </c>
      <c r="AB124" s="26">
        <f t="shared" si="73"/>
        <v>1</v>
      </c>
      <c r="AC124">
        <f t="shared" si="59"/>
        <v>178</v>
      </c>
      <c r="AD124">
        <f t="shared" si="74"/>
        <v>178</v>
      </c>
      <c r="AE124" s="19">
        <f t="shared" si="75"/>
        <v>0</v>
      </c>
      <c r="AF124">
        <f t="shared" si="60"/>
        <v>30</v>
      </c>
      <c r="AG124">
        <f t="shared" si="76"/>
        <v>30</v>
      </c>
      <c r="AH124" s="21">
        <f t="shared" si="77"/>
        <v>22</v>
      </c>
      <c r="AI124">
        <f t="shared" si="61"/>
        <v>16936</v>
      </c>
      <c r="AJ124">
        <f t="shared" si="78"/>
        <v>-1301</v>
      </c>
      <c r="AK124" s="17">
        <f t="shared" si="79"/>
        <v>21</v>
      </c>
      <c r="AL124">
        <f t="shared" si="62"/>
        <v>15367</v>
      </c>
      <c r="AM124">
        <f t="shared" si="80"/>
        <v>-2786</v>
      </c>
      <c r="AN124" s="9">
        <f t="shared" si="81"/>
        <v>3</v>
      </c>
      <c r="AO124">
        <f t="shared" si="63"/>
        <v>458</v>
      </c>
      <c r="AP124">
        <f t="shared" si="82"/>
        <v>458</v>
      </c>
      <c r="AQ124" s="7">
        <f t="shared" si="83"/>
        <v>1</v>
      </c>
      <c r="AR124">
        <f t="shared" si="64"/>
        <v>178</v>
      </c>
      <c r="AS124">
        <f t="shared" si="84"/>
        <v>178</v>
      </c>
      <c r="AT124" s="5">
        <f t="shared" si="85"/>
        <v>21</v>
      </c>
      <c r="AU124">
        <f t="shared" si="65"/>
        <v>15367</v>
      </c>
      <c r="AV124">
        <f t="shared" si="86"/>
        <v>-2786</v>
      </c>
    </row>
    <row r="125" spans="2:48" ht="13.5">
      <c r="B125" s="2" t="s">
        <v>121</v>
      </c>
      <c r="C125" s="2">
        <v>5555</v>
      </c>
      <c r="E125">
        <v>40</v>
      </c>
      <c r="F125"/>
      <c r="G125"/>
      <c r="H125"/>
      <c r="I125"/>
      <c r="J125">
        <v>1</v>
      </c>
      <c r="K125">
        <v>1</v>
      </c>
      <c r="L125"/>
      <c r="M125"/>
      <c r="N125">
        <v>1</v>
      </c>
      <c r="P125" s="15">
        <f t="shared" si="66"/>
        <v>3</v>
      </c>
      <c r="Q125">
        <f t="shared" si="55"/>
        <v>458</v>
      </c>
      <c r="R125">
        <f t="shared" si="67"/>
        <v>458</v>
      </c>
      <c r="S125" s="11">
        <f t="shared" si="68"/>
        <v>22</v>
      </c>
      <c r="T125">
        <f t="shared" si="56"/>
        <v>11341</v>
      </c>
      <c r="U125">
        <f t="shared" si="69"/>
        <v>11341</v>
      </c>
      <c r="V125" s="24">
        <f t="shared" si="70"/>
        <v>1</v>
      </c>
      <c r="W125">
        <f t="shared" si="57"/>
        <v>178</v>
      </c>
      <c r="X125">
        <f t="shared" si="71"/>
        <v>178</v>
      </c>
      <c r="Y125" s="13">
        <f t="shared" si="72"/>
        <v>0</v>
      </c>
      <c r="Z125">
        <f t="shared" si="58"/>
        <v>30</v>
      </c>
      <c r="AA125">
        <f t="shared" si="87"/>
        <v>30</v>
      </c>
      <c r="AB125" s="26">
        <f t="shared" si="73"/>
        <v>1</v>
      </c>
      <c r="AC125">
        <f t="shared" si="59"/>
        <v>178</v>
      </c>
      <c r="AD125">
        <f t="shared" si="74"/>
        <v>178</v>
      </c>
      <c r="AE125" s="19">
        <f t="shared" si="75"/>
        <v>0</v>
      </c>
      <c r="AF125">
        <f t="shared" si="60"/>
        <v>30</v>
      </c>
      <c r="AG125">
        <f t="shared" si="76"/>
        <v>30</v>
      </c>
      <c r="AH125" s="21">
        <f t="shared" si="77"/>
        <v>22</v>
      </c>
      <c r="AI125">
        <f t="shared" si="61"/>
        <v>11380</v>
      </c>
      <c r="AJ125">
        <f t="shared" si="78"/>
        <v>11380</v>
      </c>
      <c r="AK125" s="17">
        <f t="shared" si="79"/>
        <v>21</v>
      </c>
      <c r="AL125">
        <f t="shared" si="62"/>
        <v>9811</v>
      </c>
      <c r="AM125">
        <f t="shared" si="80"/>
        <v>9811</v>
      </c>
      <c r="AN125" s="9">
        <f t="shared" si="81"/>
        <v>3</v>
      </c>
      <c r="AO125">
        <f t="shared" si="63"/>
        <v>458</v>
      </c>
      <c r="AP125">
        <f t="shared" si="82"/>
        <v>458</v>
      </c>
      <c r="AQ125" s="7">
        <f t="shared" si="83"/>
        <v>1</v>
      </c>
      <c r="AR125">
        <f t="shared" si="64"/>
        <v>178</v>
      </c>
      <c r="AS125">
        <f t="shared" si="84"/>
        <v>178</v>
      </c>
      <c r="AT125" s="5">
        <f t="shared" si="85"/>
        <v>21</v>
      </c>
      <c r="AU125">
        <f t="shared" si="65"/>
        <v>9811</v>
      </c>
      <c r="AV125">
        <f t="shared" si="86"/>
        <v>9811</v>
      </c>
    </row>
    <row r="126" spans="2:48" ht="13.5">
      <c r="B126" s="2" t="s">
        <v>121</v>
      </c>
      <c r="C126" s="2">
        <v>5555</v>
      </c>
      <c r="E126">
        <v>40</v>
      </c>
      <c r="F126"/>
      <c r="G126"/>
      <c r="H126"/>
      <c r="I126"/>
      <c r="J126">
        <v>1</v>
      </c>
      <c r="K126">
        <v>1</v>
      </c>
      <c r="L126"/>
      <c r="M126"/>
      <c r="N126">
        <v>1</v>
      </c>
      <c r="P126" s="15">
        <f t="shared" si="66"/>
        <v>3</v>
      </c>
      <c r="Q126">
        <f t="shared" si="55"/>
        <v>458</v>
      </c>
      <c r="R126">
        <f t="shared" si="67"/>
        <v>458</v>
      </c>
      <c r="S126" s="11">
        <f t="shared" si="68"/>
        <v>22</v>
      </c>
      <c r="T126">
        <f t="shared" si="56"/>
        <v>5746</v>
      </c>
      <c r="U126">
        <f t="shared" si="69"/>
        <v>5746</v>
      </c>
      <c r="V126" s="24">
        <f t="shared" si="70"/>
        <v>1</v>
      </c>
      <c r="W126">
        <f t="shared" si="57"/>
        <v>178</v>
      </c>
      <c r="X126">
        <f t="shared" si="71"/>
        <v>178</v>
      </c>
      <c r="Y126" s="13">
        <f t="shared" si="72"/>
        <v>0</v>
      </c>
      <c r="Z126">
        <f t="shared" si="58"/>
        <v>30</v>
      </c>
      <c r="AA126">
        <f t="shared" si="87"/>
        <v>30</v>
      </c>
      <c r="AB126" s="26">
        <f t="shared" si="73"/>
        <v>1</v>
      </c>
      <c r="AC126">
        <f t="shared" si="59"/>
        <v>178</v>
      </c>
      <c r="AD126">
        <f t="shared" si="74"/>
        <v>178</v>
      </c>
      <c r="AE126" s="19">
        <f t="shared" si="75"/>
        <v>0</v>
      </c>
      <c r="AF126">
        <f t="shared" si="60"/>
        <v>30</v>
      </c>
      <c r="AG126">
        <f t="shared" si="76"/>
        <v>30</v>
      </c>
      <c r="AH126" s="21">
        <f t="shared" si="77"/>
        <v>22</v>
      </c>
      <c r="AI126">
        <f t="shared" si="61"/>
        <v>5824</v>
      </c>
      <c r="AJ126">
        <f t="shared" si="78"/>
        <v>5824</v>
      </c>
      <c r="AK126" s="17">
        <f t="shared" si="79"/>
        <v>21</v>
      </c>
      <c r="AL126">
        <f t="shared" si="62"/>
        <v>4255</v>
      </c>
      <c r="AM126">
        <f t="shared" si="80"/>
        <v>4255</v>
      </c>
      <c r="AN126" s="9">
        <f t="shared" si="81"/>
        <v>3</v>
      </c>
      <c r="AO126">
        <f t="shared" si="63"/>
        <v>458</v>
      </c>
      <c r="AP126">
        <f t="shared" si="82"/>
        <v>458</v>
      </c>
      <c r="AQ126" s="7">
        <f t="shared" si="83"/>
        <v>1</v>
      </c>
      <c r="AR126">
        <f t="shared" si="64"/>
        <v>178</v>
      </c>
      <c r="AS126">
        <f t="shared" si="84"/>
        <v>178</v>
      </c>
      <c r="AT126" s="5">
        <f t="shared" si="85"/>
        <v>21</v>
      </c>
      <c r="AU126">
        <f t="shared" si="65"/>
        <v>4255</v>
      </c>
      <c r="AV126">
        <f t="shared" si="86"/>
        <v>4255</v>
      </c>
    </row>
    <row r="127" spans="2:48" ht="13.5">
      <c r="B127" s="2" t="s">
        <v>121</v>
      </c>
      <c r="C127" s="2">
        <v>5555</v>
      </c>
      <c r="E127">
        <v>40</v>
      </c>
      <c r="F127"/>
      <c r="G127"/>
      <c r="H127"/>
      <c r="I127"/>
      <c r="J127">
        <v>1</v>
      </c>
      <c r="K127">
        <v>1</v>
      </c>
      <c r="L127"/>
      <c r="M127"/>
      <c r="N127">
        <v>1</v>
      </c>
      <c r="P127" s="15">
        <f t="shared" si="66"/>
        <v>3</v>
      </c>
      <c r="Q127">
        <f t="shared" si="55"/>
        <v>458</v>
      </c>
      <c r="R127">
        <f t="shared" si="67"/>
        <v>458</v>
      </c>
      <c r="S127" s="11">
        <f t="shared" si="68"/>
        <v>22</v>
      </c>
      <c r="T127">
        <f t="shared" si="56"/>
        <v>151</v>
      </c>
      <c r="U127">
        <f t="shared" si="69"/>
        <v>151</v>
      </c>
      <c r="V127" s="24">
        <f t="shared" si="70"/>
        <v>1</v>
      </c>
      <c r="W127">
        <f t="shared" si="57"/>
        <v>178</v>
      </c>
      <c r="X127">
        <f t="shared" si="71"/>
        <v>178</v>
      </c>
      <c r="Y127" s="13">
        <f t="shared" si="72"/>
        <v>0</v>
      </c>
      <c r="Z127">
        <f t="shared" si="58"/>
        <v>30</v>
      </c>
      <c r="AA127">
        <f t="shared" si="87"/>
        <v>30</v>
      </c>
      <c r="AB127" s="26">
        <f t="shared" si="73"/>
        <v>1</v>
      </c>
      <c r="AC127">
        <f t="shared" si="59"/>
        <v>178</v>
      </c>
      <c r="AD127">
        <f t="shared" si="74"/>
        <v>178</v>
      </c>
      <c r="AE127" s="19">
        <f t="shared" si="75"/>
        <v>0</v>
      </c>
      <c r="AF127">
        <f t="shared" si="60"/>
        <v>30</v>
      </c>
      <c r="AG127">
        <f t="shared" si="76"/>
        <v>30</v>
      </c>
      <c r="AH127" s="21">
        <f t="shared" si="77"/>
        <v>22</v>
      </c>
      <c r="AI127">
        <f t="shared" si="61"/>
        <v>268</v>
      </c>
      <c r="AJ127">
        <f t="shared" si="78"/>
        <v>268</v>
      </c>
      <c r="AK127" s="17">
        <f t="shared" si="79"/>
        <v>22</v>
      </c>
      <c r="AL127">
        <f t="shared" si="62"/>
        <v>16936</v>
      </c>
      <c r="AM127">
        <f t="shared" si="80"/>
        <v>-1301</v>
      </c>
      <c r="AN127" s="9">
        <f t="shared" si="81"/>
        <v>3</v>
      </c>
      <c r="AO127">
        <f t="shared" si="63"/>
        <v>458</v>
      </c>
      <c r="AP127">
        <f t="shared" si="82"/>
        <v>458</v>
      </c>
      <c r="AQ127" s="7">
        <f t="shared" si="83"/>
        <v>1</v>
      </c>
      <c r="AR127">
        <f t="shared" si="64"/>
        <v>178</v>
      </c>
      <c r="AS127">
        <f t="shared" si="84"/>
        <v>178</v>
      </c>
      <c r="AT127" s="5">
        <f t="shared" si="85"/>
        <v>22</v>
      </c>
      <c r="AU127">
        <f t="shared" si="65"/>
        <v>16936</v>
      </c>
      <c r="AV127">
        <f t="shared" si="86"/>
        <v>-1301</v>
      </c>
    </row>
    <row r="128" spans="1:48" ht="13.5">
      <c r="A128" s="29"/>
      <c r="B128" s="2" t="s">
        <v>121</v>
      </c>
      <c r="C128" s="2">
        <v>5555</v>
      </c>
      <c r="E128">
        <v>40</v>
      </c>
      <c r="F128"/>
      <c r="G128"/>
      <c r="H128"/>
      <c r="I128"/>
      <c r="J128">
        <v>1</v>
      </c>
      <c r="K128">
        <v>1</v>
      </c>
      <c r="L128"/>
      <c r="M128"/>
      <c r="N128">
        <v>1</v>
      </c>
      <c r="O128" s="29"/>
      <c r="P128" s="28">
        <f t="shared" si="66"/>
        <v>3</v>
      </c>
      <c r="Q128" s="29">
        <f t="shared" si="55"/>
        <v>458</v>
      </c>
      <c r="R128" s="29">
        <f t="shared" si="67"/>
        <v>458</v>
      </c>
      <c r="S128" s="30">
        <f t="shared" si="68"/>
        <v>23</v>
      </c>
      <c r="T128" s="29">
        <f t="shared" si="56"/>
        <v>18589</v>
      </c>
      <c r="U128" s="29">
        <f t="shared" si="69"/>
        <v>-5444</v>
      </c>
      <c r="V128" s="31">
        <f t="shared" si="70"/>
        <v>1</v>
      </c>
      <c r="W128" s="29">
        <f t="shared" si="57"/>
        <v>178</v>
      </c>
      <c r="X128" s="29">
        <f t="shared" si="71"/>
        <v>178</v>
      </c>
      <c r="Y128" s="32">
        <f t="shared" si="72"/>
        <v>0</v>
      </c>
      <c r="Z128" s="29">
        <f t="shared" si="58"/>
        <v>30</v>
      </c>
      <c r="AA128" s="29">
        <f t="shared" si="87"/>
        <v>30</v>
      </c>
      <c r="AB128" s="33">
        <f t="shared" si="73"/>
        <v>1</v>
      </c>
      <c r="AC128" s="29">
        <f t="shared" si="59"/>
        <v>178</v>
      </c>
      <c r="AD128" s="29">
        <f t="shared" si="74"/>
        <v>178</v>
      </c>
      <c r="AE128" s="34">
        <f t="shared" si="75"/>
        <v>0</v>
      </c>
      <c r="AF128" s="29">
        <f t="shared" si="60"/>
        <v>30</v>
      </c>
      <c r="AG128" s="29">
        <f t="shared" si="76"/>
        <v>30</v>
      </c>
      <c r="AH128" s="35">
        <f t="shared" si="77"/>
        <v>23</v>
      </c>
      <c r="AI128" s="29">
        <f t="shared" si="61"/>
        <v>18589</v>
      </c>
      <c r="AJ128" s="29">
        <f t="shared" si="78"/>
        <v>-5288</v>
      </c>
      <c r="AK128" s="36">
        <f t="shared" si="79"/>
        <v>22</v>
      </c>
      <c r="AL128" s="29">
        <f t="shared" si="62"/>
        <v>11380</v>
      </c>
      <c r="AM128" s="29">
        <f t="shared" si="80"/>
        <v>11380</v>
      </c>
      <c r="AN128" s="37">
        <f t="shared" si="81"/>
        <v>3</v>
      </c>
      <c r="AO128" s="29">
        <f t="shared" si="63"/>
        <v>458</v>
      </c>
      <c r="AP128" s="29">
        <f t="shared" si="82"/>
        <v>458</v>
      </c>
      <c r="AQ128" s="38">
        <f t="shared" si="83"/>
        <v>1</v>
      </c>
      <c r="AR128" s="29">
        <f t="shared" si="64"/>
        <v>178</v>
      </c>
      <c r="AS128" s="29">
        <f t="shared" si="84"/>
        <v>178</v>
      </c>
      <c r="AT128" s="39">
        <f t="shared" si="85"/>
        <v>22</v>
      </c>
      <c r="AU128" s="29">
        <f t="shared" si="65"/>
        <v>11380</v>
      </c>
      <c r="AV128" s="29">
        <f t="shared" si="86"/>
        <v>11380</v>
      </c>
    </row>
    <row r="129" spans="2:48" ht="13.5">
      <c r="B129" s="2" t="s">
        <v>121</v>
      </c>
      <c r="C129" s="2">
        <v>5555</v>
      </c>
      <c r="E129">
        <v>40</v>
      </c>
      <c r="F129"/>
      <c r="G129"/>
      <c r="H129"/>
      <c r="I129"/>
      <c r="J129">
        <v>1</v>
      </c>
      <c r="K129">
        <v>1</v>
      </c>
      <c r="L129"/>
      <c r="M129"/>
      <c r="N129">
        <v>1</v>
      </c>
      <c r="P129" s="15">
        <f t="shared" si="66"/>
        <v>3</v>
      </c>
      <c r="Q129">
        <f t="shared" si="55"/>
        <v>458</v>
      </c>
      <c r="R129">
        <f t="shared" si="67"/>
        <v>458</v>
      </c>
      <c r="S129" s="11">
        <f t="shared" si="68"/>
        <v>23</v>
      </c>
      <c r="T129">
        <f t="shared" si="56"/>
        <v>12994</v>
      </c>
      <c r="U129">
        <f t="shared" si="69"/>
        <v>12994</v>
      </c>
      <c r="V129" s="24">
        <f t="shared" si="70"/>
        <v>1</v>
      </c>
      <c r="W129">
        <f t="shared" si="57"/>
        <v>178</v>
      </c>
      <c r="X129">
        <f t="shared" si="71"/>
        <v>178</v>
      </c>
      <c r="Y129" s="13">
        <f t="shared" si="72"/>
        <v>0</v>
      </c>
      <c r="Z129">
        <f t="shared" si="58"/>
        <v>30</v>
      </c>
      <c r="AA129">
        <f t="shared" si="87"/>
        <v>30</v>
      </c>
      <c r="AB129" s="26">
        <f t="shared" si="73"/>
        <v>1</v>
      </c>
      <c r="AC129">
        <f t="shared" si="59"/>
        <v>178</v>
      </c>
      <c r="AD129">
        <f t="shared" si="74"/>
        <v>178</v>
      </c>
      <c r="AE129" s="19">
        <f t="shared" si="75"/>
        <v>0</v>
      </c>
      <c r="AF129">
        <f t="shared" si="60"/>
        <v>30</v>
      </c>
      <c r="AG129">
        <f t="shared" si="76"/>
        <v>30</v>
      </c>
      <c r="AH129" s="21">
        <f t="shared" si="77"/>
        <v>23</v>
      </c>
      <c r="AI129">
        <f t="shared" si="61"/>
        <v>13033</v>
      </c>
      <c r="AJ129">
        <f t="shared" si="78"/>
        <v>13033</v>
      </c>
      <c r="AK129" s="17">
        <f t="shared" si="79"/>
        <v>22</v>
      </c>
      <c r="AL129">
        <f t="shared" si="62"/>
        <v>5824</v>
      </c>
      <c r="AM129">
        <f t="shared" si="80"/>
        <v>5824</v>
      </c>
      <c r="AN129" s="9">
        <f t="shared" si="81"/>
        <v>3</v>
      </c>
      <c r="AO129">
        <f t="shared" si="63"/>
        <v>458</v>
      </c>
      <c r="AP129">
        <f t="shared" si="82"/>
        <v>458</v>
      </c>
      <c r="AQ129" s="7">
        <f t="shared" si="83"/>
        <v>1</v>
      </c>
      <c r="AR129">
        <f t="shared" si="64"/>
        <v>178</v>
      </c>
      <c r="AS129">
        <f t="shared" si="84"/>
        <v>178</v>
      </c>
      <c r="AT129" s="5">
        <f t="shared" si="85"/>
        <v>22</v>
      </c>
      <c r="AU129">
        <f t="shared" si="65"/>
        <v>5824</v>
      </c>
      <c r="AV129">
        <f t="shared" si="86"/>
        <v>5824</v>
      </c>
    </row>
    <row r="130" spans="2:48" ht="13.5">
      <c r="B130" s="2" t="s">
        <v>121</v>
      </c>
      <c r="C130" s="2">
        <v>5555</v>
      </c>
      <c r="E130">
        <v>40</v>
      </c>
      <c r="F130"/>
      <c r="G130"/>
      <c r="H130"/>
      <c r="I130"/>
      <c r="J130">
        <v>1</v>
      </c>
      <c r="K130">
        <v>1</v>
      </c>
      <c r="L130"/>
      <c r="M130"/>
      <c r="N130">
        <v>1</v>
      </c>
      <c r="P130" s="15">
        <f t="shared" si="66"/>
        <v>3</v>
      </c>
      <c r="Q130">
        <f t="shared" si="55"/>
        <v>458</v>
      </c>
      <c r="R130">
        <f t="shared" si="67"/>
        <v>458</v>
      </c>
      <c r="S130" s="11">
        <f t="shared" si="68"/>
        <v>23</v>
      </c>
      <c r="T130">
        <f t="shared" si="56"/>
        <v>7399</v>
      </c>
      <c r="U130">
        <f t="shared" si="69"/>
        <v>7399</v>
      </c>
      <c r="V130" s="24">
        <f t="shared" si="70"/>
        <v>1</v>
      </c>
      <c r="W130">
        <f t="shared" si="57"/>
        <v>178</v>
      </c>
      <c r="X130">
        <f t="shared" si="71"/>
        <v>178</v>
      </c>
      <c r="Y130" s="13">
        <f t="shared" si="72"/>
        <v>0</v>
      </c>
      <c r="Z130">
        <f t="shared" si="58"/>
        <v>30</v>
      </c>
      <c r="AA130">
        <f t="shared" si="87"/>
        <v>30</v>
      </c>
      <c r="AB130" s="26">
        <f t="shared" si="73"/>
        <v>1</v>
      </c>
      <c r="AC130">
        <f t="shared" si="59"/>
        <v>178</v>
      </c>
      <c r="AD130">
        <f t="shared" si="74"/>
        <v>178</v>
      </c>
      <c r="AE130" s="19">
        <f t="shared" si="75"/>
        <v>0</v>
      </c>
      <c r="AF130">
        <f t="shared" si="60"/>
        <v>30</v>
      </c>
      <c r="AG130">
        <f t="shared" si="76"/>
        <v>30</v>
      </c>
      <c r="AH130" s="21">
        <f t="shared" si="77"/>
        <v>23</v>
      </c>
      <c r="AI130">
        <f t="shared" si="61"/>
        <v>7477</v>
      </c>
      <c r="AJ130">
        <f t="shared" si="78"/>
        <v>7477</v>
      </c>
      <c r="AK130" s="17">
        <f t="shared" si="79"/>
        <v>22</v>
      </c>
      <c r="AL130">
        <f t="shared" si="62"/>
        <v>268</v>
      </c>
      <c r="AM130">
        <f t="shared" si="80"/>
        <v>268</v>
      </c>
      <c r="AN130" s="9">
        <f t="shared" si="81"/>
        <v>3</v>
      </c>
      <c r="AO130">
        <f t="shared" si="63"/>
        <v>458</v>
      </c>
      <c r="AP130">
        <f t="shared" si="82"/>
        <v>458</v>
      </c>
      <c r="AQ130" s="7">
        <f t="shared" si="83"/>
        <v>1</v>
      </c>
      <c r="AR130">
        <f t="shared" si="64"/>
        <v>178</v>
      </c>
      <c r="AS130">
        <f t="shared" si="84"/>
        <v>178</v>
      </c>
      <c r="AT130" s="5">
        <f t="shared" si="85"/>
        <v>22</v>
      </c>
      <c r="AU130">
        <f t="shared" si="65"/>
        <v>268</v>
      </c>
      <c r="AV130">
        <f t="shared" si="86"/>
        <v>268</v>
      </c>
    </row>
    <row r="131" spans="2:48" ht="13.5">
      <c r="B131" s="2" t="s">
        <v>121</v>
      </c>
      <c r="C131" s="2">
        <v>5555</v>
      </c>
      <c r="E131">
        <v>40</v>
      </c>
      <c r="F131"/>
      <c r="G131"/>
      <c r="H131"/>
      <c r="I131"/>
      <c r="J131">
        <v>1</v>
      </c>
      <c r="K131">
        <v>1</v>
      </c>
      <c r="L131"/>
      <c r="M131"/>
      <c r="N131">
        <v>1</v>
      </c>
      <c r="P131" s="15">
        <f t="shared" si="66"/>
        <v>3</v>
      </c>
      <c r="Q131">
        <f t="shared" si="55"/>
        <v>458</v>
      </c>
      <c r="R131">
        <f t="shared" si="67"/>
        <v>458</v>
      </c>
      <c r="S131" s="11">
        <f t="shared" si="68"/>
        <v>23</v>
      </c>
      <c r="T131">
        <f t="shared" si="56"/>
        <v>1804</v>
      </c>
      <c r="U131">
        <f t="shared" si="69"/>
        <v>1804</v>
      </c>
      <c r="V131" s="24">
        <f t="shared" si="70"/>
        <v>1</v>
      </c>
      <c r="W131">
        <f t="shared" si="57"/>
        <v>178</v>
      </c>
      <c r="X131">
        <f t="shared" si="71"/>
        <v>178</v>
      </c>
      <c r="Y131" s="13">
        <f t="shared" si="72"/>
        <v>0</v>
      </c>
      <c r="Z131">
        <f t="shared" si="58"/>
        <v>30</v>
      </c>
      <c r="AA131">
        <f t="shared" si="87"/>
        <v>30</v>
      </c>
      <c r="AB131" s="26">
        <f t="shared" si="73"/>
        <v>1</v>
      </c>
      <c r="AC131">
        <f t="shared" si="59"/>
        <v>178</v>
      </c>
      <c r="AD131">
        <f t="shared" si="74"/>
        <v>178</v>
      </c>
      <c r="AE131" s="19">
        <f t="shared" si="75"/>
        <v>0</v>
      </c>
      <c r="AF131">
        <f t="shared" si="60"/>
        <v>30</v>
      </c>
      <c r="AG131">
        <f t="shared" si="76"/>
        <v>30</v>
      </c>
      <c r="AH131" s="21">
        <f t="shared" si="77"/>
        <v>23</v>
      </c>
      <c r="AI131">
        <f t="shared" si="61"/>
        <v>1921</v>
      </c>
      <c r="AJ131">
        <f t="shared" si="78"/>
        <v>1921</v>
      </c>
      <c r="AK131" s="17">
        <f t="shared" si="79"/>
        <v>23</v>
      </c>
      <c r="AL131">
        <f t="shared" si="62"/>
        <v>18589</v>
      </c>
      <c r="AM131">
        <f t="shared" si="80"/>
        <v>-5288</v>
      </c>
      <c r="AN131" s="9">
        <f t="shared" si="81"/>
        <v>3</v>
      </c>
      <c r="AO131">
        <f t="shared" si="63"/>
        <v>458</v>
      </c>
      <c r="AP131">
        <f t="shared" si="82"/>
        <v>458</v>
      </c>
      <c r="AQ131" s="7">
        <f t="shared" si="83"/>
        <v>1</v>
      </c>
      <c r="AR131">
        <f t="shared" si="64"/>
        <v>178</v>
      </c>
      <c r="AS131">
        <f t="shared" si="84"/>
        <v>178</v>
      </c>
      <c r="AT131" s="5">
        <f t="shared" si="85"/>
        <v>23</v>
      </c>
      <c r="AU131">
        <f t="shared" si="65"/>
        <v>18589</v>
      </c>
      <c r="AV131">
        <f t="shared" si="86"/>
        <v>-5288</v>
      </c>
    </row>
    <row r="132" spans="2:48" ht="13.5">
      <c r="B132" s="2" t="s">
        <v>121</v>
      </c>
      <c r="C132" s="2">
        <v>5555</v>
      </c>
      <c r="E132">
        <v>40</v>
      </c>
      <c r="F132"/>
      <c r="G132"/>
      <c r="H132"/>
      <c r="I132"/>
      <c r="J132">
        <v>1</v>
      </c>
      <c r="K132">
        <v>1</v>
      </c>
      <c r="L132"/>
      <c r="M132"/>
      <c r="N132">
        <v>1</v>
      </c>
      <c r="P132" s="15">
        <f t="shared" si="66"/>
        <v>3</v>
      </c>
      <c r="Q132">
        <f t="shared" si="55"/>
        <v>458</v>
      </c>
      <c r="R132">
        <f t="shared" si="67"/>
        <v>458</v>
      </c>
      <c r="S132" s="11">
        <f t="shared" si="68"/>
        <v>24</v>
      </c>
      <c r="T132">
        <f t="shared" si="56"/>
        <v>20326</v>
      </c>
      <c r="U132">
        <f t="shared" si="69"/>
        <v>-3791</v>
      </c>
      <c r="V132" s="24">
        <f t="shared" si="70"/>
        <v>1</v>
      </c>
      <c r="W132">
        <f t="shared" si="57"/>
        <v>178</v>
      </c>
      <c r="X132">
        <f t="shared" si="71"/>
        <v>178</v>
      </c>
      <c r="Y132" s="13">
        <f t="shared" si="72"/>
        <v>0</v>
      </c>
      <c r="Z132">
        <f t="shared" si="58"/>
        <v>30</v>
      </c>
      <c r="AA132">
        <f t="shared" si="87"/>
        <v>30</v>
      </c>
      <c r="AB132" s="26">
        <f t="shared" si="73"/>
        <v>1</v>
      </c>
      <c r="AC132">
        <f t="shared" si="59"/>
        <v>178</v>
      </c>
      <c r="AD132">
        <f t="shared" si="74"/>
        <v>178</v>
      </c>
      <c r="AE132" s="19">
        <f t="shared" si="75"/>
        <v>0</v>
      </c>
      <c r="AF132">
        <f t="shared" si="60"/>
        <v>30</v>
      </c>
      <c r="AG132">
        <f t="shared" si="76"/>
        <v>30</v>
      </c>
      <c r="AH132" s="21">
        <f t="shared" si="77"/>
        <v>24</v>
      </c>
      <c r="AI132">
        <f t="shared" si="61"/>
        <v>20326</v>
      </c>
      <c r="AJ132">
        <f t="shared" si="78"/>
        <v>-3635</v>
      </c>
      <c r="AK132" s="17">
        <f t="shared" si="79"/>
        <v>23</v>
      </c>
      <c r="AL132">
        <f t="shared" si="62"/>
        <v>13033</v>
      </c>
      <c r="AM132">
        <f t="shared" si="80"/>
        <v>13033</v>
      </c>
      <c r="AN132" s="9">
        <f t="shared" si="81"/>
        <v>3</v>
      </c>
      <c r="AO132">
        <f t="shared" si="63"/>
        <v>458</v>
      </c>
      <c r="AP132">
        <f t="shared" si="82"/>
        <v>458</v>
      </c>
      <c r="AQ132" s="7">
        <f t="shared" si="83"/>
        <v>1</v>
      </c>
      <c r="AR132">
        <f t="shared" si="64"/>
        <v>178</v>
      </c>
      <c r="AS132">
        <f t="shared" si="84"/>
        <v>178</v>
      </c>
      <c r="AT132" s="5">
        <f t="shared" si="85"/>
        <v>23</v>
      </c>
      <c r="AU132">
        <f t="shared" si="65"/>
        <v>13033</v>
      </c>
      <c r="AV132">
        <f t="shared" si="86"/>
        <v>13033</v>
      </c>
    </row>
    <row r="133" spans="1:48" ht="13.5">
      <c r="A133" s="29"/>
      <c r="B133" s="2" t="s">
        <v>121</v>
      </c>
      <c r="C133" s="2">
        <v>5555</v>
      </c>
      <c r="E133">
        <v>40</v>
      </c>
      <c r="F133"/>
      <c r="G133"/>
      <c r="H133"/>
      <c r="I133"/>
      <c r="J133">
        <v>1</v>
      </c>
      <c r="K133">
        <v>1</v>
      </c>
      <c r="L133"/>
      <c r="M133"/>
      <c r="N133">
        <v>1</v>
      </c>
      <c r="O133" s="41"/>
      <c r="P133" s="40">
        <f t="shared" si="66"/>
        <v>3</v>
      </c>
      <c r="Q133" s="41">
        <f t="shared" si="55"/>
        <v>458</v>
      </c>
      <c r="R133" s="41">
        <f t="shared" si="67"/>
        <v>458</v>
      </c>
      <c r="S133" s="42">
        <f t="shared" si="68"/>
        <v>24</v>
      </c>
      <c r="T133" s="41">
        <f t="shared" si="56"/>
        <v>14731</v>
      </c>
      <c r="U133" s="41">
        <f t="shared" si="69"/>
        <v>14731</v>
      </c>
      <c r="V133" s="43">
        <f t="shared" si="70"/>
        <v>1</v>
      </c>
      <c r="W133" s="41">
        <f t="shared" si="57"/>
        <v>178</v>
      </c>
      <c r="X133" s="41">
        <f t="shared" si="71"/>
        <v>178</v>
      </c>
      <c r="Y133" s="44">
        <f t="shared" si="72"/>
        <v>0</v>
      </c>
      <c r="Z133" s="41">
        <f t="shared" si="58"/>
        <v>30</v>
      </c>
      <c r="AA133" s="41">
        <f t="shared" si="87"/>
        <v>30</v>
      </c>
      <c r="AB133" s="45">
        <f t="shared" si="73"/>
        <v>1</v>
      </c>
      <c r="AC133" s="41">
        <f t="shared" si="59"/>
        <v>178</v>
      </c>
      <c r="AD133" s="41">
        <f t="shared" si="74"/>
        <v>178</v>
      </c>
      <c r="AE133" s="46">
        <f t="shared" si="75"/>
        <v>0</v>
      </c>
      <c r="AF133" s="41">
        <f t="shared" si="60"/>
        <v>30</v>
      </c>
      <c r="AG133" s="41">
        <f t="shared" si="76"/>
        <v>30</v>
      </c>
      <c r="AH133" s="47">
        <f t="shared" si="77"/>
        <v>24</v>
      </c>
      <c r="AI133" s="41">
        <f t="shared" si="61"/>
        <v>14770</v>
      </c>
      <c r="AJ133" s="41">
        <f t="shared" si="78"/>
        <v>14770</v>
      </c>
      <c r="AK133" s="48">
        <f t="shared" si="79"/>
        <v>23</v>
      </c>
      <c r="AL133" s="41">
        <f t="shared" si="62"/>
        <v>7477</v>
      </c>
      <c r="AM133" s="41">
        <f t="shared" si="80"/>
        <v>7477</v>
      </c>
      <c r="AN133" s="49">
        <f t="shared" si="81"/>
        <v>3</v>
      </c>
      <c r="AO133" s="41">
        <f t="shared" si="63"/>
        <v>458</v>
      </c>
      <c r="AP133" s="41">
        <f t="shared" si="82"/>
        <v>458</v>
      </c>
      <c r="AQ133" s="50">
        <f t="shared" si="83"/>
        <v>1</v>
      </c>
      <c r="AR133" s="41">
        <f t="shared" si="64"/>
        <v>178</v>
      </c>
      <c r="AS133" s="41">
        <f t="shared" si="84"/>
        <v>178</v>
      </c>
      <c r="AT133" s="51">
        <f t="shared" si="85"/>
        <v>23</v>
      </c>
      <c r="AU133" s="41">
        <f t="shared" si="65"/>
        <v>7477</v>
      </c>
      <c r="AV133" s="41">
        <f t="shared" si="86"/>
        <v>7477</v>
      </c>
    </row>
    <row r="134" spans="2:48" ht="13.5">
      <c r="B134" s="2" t="s">
        <v>121</v>
      </c>
      <c r="C134" s="2">
        <v>5555</v>
      </c>
      <c r="E134">
        <v>40</v>
      </c>
      <c r="F134"/>
      <c r="G134"/>
      <c r="H134"/>
      <c r="I134"/>
      <c r="J134">
        <v>1</v>
      </c>
      <c r="K134">
        <v>1</v>
      </c>
      <c r="L134"/>
      <c r="M134"/>
      <c r="N134">
        <v>1</v>
      </c>
      <c r="P134" s="15">
        <f t="shared" si="66"/>
        <v>3</v>
      </c>
      <c r="Q134">
        <f t="shared" si="55"/>
        <v>458</v>
      </c>
      <c r="R134">
        <f t="shared" si="67"/>
        <v>458</v>
      </c>
      <c r="S134" s="11">
        <f t="shared" si="68"/>
        <v>24</v>
      </c>
      <c r="T134">
        <f t="shared" si="56"/>
        <v>9136</v>
      </c>
      <c r="U134">
        <f t="shared" si="69"/>
        <v>9136</v>
      </c>
      <c r="V134" s="24">
        <f t="shared" si="70"/>
        <v>1</v>
      </c>
      <c r="W134">
        <f t="shared" si="57"/>
        <v>178</v>
      </c>
      <c r="X134">
        <f t="shared" si="71"/>
        <v>178</v>
      </c>
      <c r="Y134" s="13">
        <f t="shared" si="72"/>
        <v>0</v>
      </c>
      <c r="Z134">
        <f t="shared" si="58"/>
        <v>30</v>
      </c>
      <c r="AA134">
        <f t="shared" si="87"/>
        <v>30</v>
      </c>
      <c r="AB134" s="26">
        <f t="shared" si="73"/>
        <v>1</v>
      </c>
      <c r="AC134">
        <f t="shared" si="59"/>
        <v>178</v>
      </c>
      <c r="AD134">
        <f t="shared" si="74"/>
        <v>178</v>
      </c>
      <c r="AE134" s="19">
        <f t="shared" si="75"/>
        <v>0</v>
      </c>
      <c r="AF134">
        <f t="shared" si="60"/>
        <v>30</v>
      </c>
      <c r="AG134">
        <f t="shared" si="76"/>
        <v>30</v>
      </c>
      <c r="AH134" s="21">
        <f t="shared" si="77"/>
        <v>24</v>
      </c>
      <c r="AI134">
        <f t="shared" si="61"/>
        <v>9214</v>
      </c>
      <c r="AJ134">
        <f t="shared" si="78"/>
        <v>9214</v>
      </c>
      <c r="AK134" s="17">
        <f t="shared" si="79"/>
        <v>23</v>
      </c>
      <c r="AL134">
        <f t="shared" si="62"/>
        <v>1921</v>
      </c>
      <c r="AM134">
        <f t="shared" si="80"/>
        <v>1921</v>
      </c>
      <c r="AN134" s="9">
        <f t="shared" si="81"/>
        <v>3</v>
      </c>
      <c r="AO134">
        <f t="shared" si="63"/>
        <v>458</v>
      </c>
      <c r="AP134">
        <f t="shared" si="82"/>
        <v>458</v>
      </c>
      <c r="AQ134" s="7">
        <f t="shared" si="83"/>
        <v>1</v>
      </c>
      <c r="AR134">
        <f t="shared" si="64"/>
        <v>178</v>
      </c>
      <c r="AS134">
        <f t="shared" si="84"/>
        <v>178</v>
      </c>
      <c r="AT134" s="5">
        <f t="shared" si="85"/>
        <v>23</v>
      </c>
      <c r="AU134">
        <f t="shared" si="65"/>
        <v>1921</v>
      </c>
      <c r="AV134">
        <f t="shared" si="86"/>
        <v>1921</v>
      </c>
    </row>
    <row r="135" spans="2:48" ht="13.5">
      <c r="B135" s="2" t="s">
        <v>121</v>
      </c>
      <c r="C135" s="2">
        <v>5555</v>
      </c>
      <c r="E135">
        <v>40</v>
      </c>
      <c r="F135"/>
      <c r="G135"/>
      <c r="H135"/>
      <c r="I135"/>
      <c r="J135">
        <v>1</v>
      </c>
      <c r="K135">
        <v>1</v>
      </c>
      <c r="L135"/>
      <c r="M135"/>
      <c r="N135">
        <v>1</v>
      </c>
      <c r="P135" s="15">
        <f t="shared" si="66"/>
        <v>3</v>
      </c>
      <c r="Q135">
        <f t="shared" si="55"/>
        <v>458</v>
      </c>
      <c r="R135">
        <f t="shared" si="67"/>
        <v>458</v>
      </c>
      <c r="S135" s="11">
        <f t="shared" si="68"/>
        <v>24</v>
      </c>
      <c r="T135">
        <f t="shared" si="56"/>
        <v>3541</v>
      </c>
      <c r="U135">
        <f t="shared" si="69"/>
        <v>3541</v>
      </c>
      <c r="V135" s="24">
        <f t="shared" si="70"/>
        <v>1</v>
      </c>
      <c r="W135">
        <f t="shared" si="57"/>
        <v>178</v>
      </c>
      <c r="X135">
        <f t="shared" si="71"/>
        <v>178</v>
      </c>
      <c r="Y135" s="13">
        <f t="shared" si="72"/>
        <v>0</v>
      </c>
      <c r="Z135">
        <f t="shared" si="58"/>
        <v>30</v>
      </c>
      <c r="AA135">
        <f t="shared" si="87"/>
        <v>30</v>
      </c>
      <c r="AB135" s="26">
        <f t="shared" si="73"/>
        <v>1</v>
      </c>
      <c r="AC135">
        <f t="shared" si="59"/>
        <v>178</v>
      </c>
      <c r="AD135">
        <f t="shared" si="74"/>
        <v>178</v>
      </c>
      <c r="AE135" s="19">
        <f t="shared" si="75"/>
        <v>0</v>
      </c>
      <c r="AF135">
        <f t="shared" si="60"/>
        <v>30</v>
      </c>
      <c r="AG135">
        <f t="shared" si="76"/>
        <v>30</v>
      </c>
      <c r="AH135" s="21">
        <f t="shared" si="77"/>
        <v>24</v>
      </c>
      <c r="AI135">
        <f t="shared" si="61"/>
        <v>3658</v>
      </c>
      <c r="AJ135">
        <f t="shared" si="78"/>
        <v>3658</v>
      </c>
      <c r="AK135" s="17">
        <f t="shared" si="79"/>
        <v>24</v>
      </c>
      <c r="AL135">
        <f t="shared" si="62"/>
        <v>20326</v>
      </c>
      <c r="AM135">
        <f t="shared" si="80"/>
        <v>-3635</v>
      </c>
      <c r="AN135" s="9">
        <f t="shared" si="81"/>
        <v>3</v>
      </c>
      <c r="AO135">
        <f t="shared" si="63"/>
        <v>458</v>
      </c>
      <c r="AP135">
        <f t="shared" si="82"/>
        <v>458</v>
      </c>
      <c r="AQ135" s="7">
        <f t="shared" si="83"/>
        <v>1</v>
      </c>
      <c r="AR135">
        <f t="shared" si="64"/>
        <v>178</v>
      </c>
      <c r="AS135">
        <f t="shared" si="84"/>
        <v>178</v>
      </c>
      <c r="AT135" s="5">
        <f t="shared" si="85"/>
        <v>24</v>
      </c>
      <c r="AU135">
        <f t="shared" si="65"/>
        <v>20326</v>
      </c>
      <c r="AV135">
        <f t="shared" si="86"/>
        <v>-3635</v>
      </c>
    </row>
    <row r="136" spans="2:48" ht="13.5">
      <c r="B136" s="2" t="s">
        <v>121</v>
      </c>
      <c r="C136" s="2">
        <v>5555</v>
      </c>
      <c r="E136">
        <v>40</v>
      </c>
      <c r="F136"/>
      <c r="G136"/>
      <c r="H136"/>
      <c r="I136"/>
      <c r="J136">
        <v>1</v>
      </c>
      <c r="K136">
        <v>1</v>
      </c>
      <c r="L136"/>
      <c r="M136"/>
      <c r="N136">
        <v>1</v>
      </c>
      <c r="P136" s="15">
        <f t="shared" si="66"/>
        <v>3</v>
      </c>
      <c r="Q136">
        <f t="shared" si="55"/>
        <v>458</v>
      </c>
      <c r="R136">
        <f t="shared" si="67"/>
        <v>458</v>
      </c>
      <c r="S136" s="11">
        <f t="shared" si="68"/>
        <v>25</v>
      </c>
      <c r="T136">
        <f t="shared" si="56"/>
        <v>22149</v>
      </c>
      <c r="U136">
        <f t="shared" si="69"/>
        <v>-2054</v>
      </c>
      <c r="V136" s="24">
        <f t="shared" si="70"/>
        <v>1</v>
      </c>
      <c r="W136">
        <f t="shared" si="57"/>
        <v>178</v>
      </c>
      <c r="X136">
        <f t="shared" si="71"/>
        <v>178</v>
      </c>
      <c r="Y136" s="13">
        <f t="shared" si="72"/>
        <v>0</v>
      </c>
      <c r="Z136">
        <f t="shared" si="58"/>
        <v>30</v>
      </c>
      <c r="AA136">
        <f t="shared" si="87"/>
        <v>30</v>
      </c>
      <c r="AB136" s="26">
        <f t="shared" si="73"/>
        <v>1</v>
      </c>
      <c r="AC136">
        <f t="shared" si="59"/>
        <v>178</v>
      </c>
      <c r="AD136">
        <f t="shared" si="74"/>
        <v>178</v>
      </c>
      <c r="AE136" s="19">
        <f t="shared" si="75"/>
        <v>0</v>
      </c>
      <c r="AF136">
        <f t="shared" si="60"/>
        <v>30</v>
      </c>
      <c r="AG136">
        <f t="shared" si="76"/>
        <v>30</v>
      </c>
      <c r="AH136" s="21">
        <f t="shared" si="77"/>
        <v>25</v>
      </c>
      <c r="AI136">
        <f t="shared" si="61"/>
        <v>22149</v>
      </c>
      <c r="AJ136">
        <f t="shared" si="78"/>
        <v>-1898</v>
      </c>
      <c r="AK136" s="17">
        <f t="shared" si="79"/>
        <v>24</v>
      </c>
      <c r="AL136">
        <f t="shared" si="62"/>
        <v>14770</v>
      </c>
      <c r="AM136">
        <f t="shared" si="80"/>
        <v>14770</v>
      </c>
      <c r="AN136" s="9">
        <f t="shared" si="81"/>
        <v>3</v>
      </c>
      <c r="AO136">
        <f t="shared" si="63"/>
        <v>458</v>
      </c>
      <c r="AP136">
        <f t="shared" si="82"/>
        <v>458</v>
      </c>
      <c r="AQ136" s="7">
        <f t="shared" si="83"/>
        <v>1</v>
      </c>
      <c r="AR136">
        <f t="shared" si="64"/>
        <v>178</v>
      </c>
      <c r="AS136">
        <f t="shared" si="84"/>
        <v>178</v>
      </c>
      <c r="AT136" s="5">
        <f t="shared" si="85"/>
        <v>24</v>
      </c>
      <c r="AU136">
        <f t="shared" si="65"/>
        <v>14770</v>
      </c>
      <c r="AV136">
        <f t="shared" si="86"/>
        <v>14770</v>
      </c>
    </row>
    <row r="137" spans="2:48" ht="13.5">
      <c r="B137" s="2" t="s">
        <v>121</v>
      </c>
      <c r="C137" s="2">
        <v>5555</v>
      </c>
      <c r="E137">
        <v>40</v>
      </c>
      <c r="F137"/>
      <c r="G137"/>
      <c r="H137"/>
      <c r="I137"/>
      <c r="J137">
        <v>1</v>
      </c>
      <c r="K137">
        <v>1</v>
      </c>
      <c r="L137"/>
      <c r="M137"/>
      <c r="N137">
        <v>1</v>
      </c>
      <c r="P137" s="15">
        <f t="shared" si="66"/>
        <v>3</v>
      </c>
      <c r="Q137">
        <f t="shared" si="55"/>
        <v>458</v>
      </c>
      <c r="R137">
        <f t="shared" si="67"/>
        <v>458</v>
      </c>
      <c r="S137" s="11">
        <f t="shared" si="68"/>
        <v>25</v>
      </c>
      <c r="T137">
        <f t="shared" si="56"/>
        <v>16554</v>
      </c>
      <c r="U137">
        <f t="shared" si="69"/>
        <v>16554</v>
      </c>
      <c r="V137" s="24">
        <f t="shared" si="70"/>
        <v>1</v>
      </c>
      <c r="W137">
        <f t="shared" si="57"/>
        <v>178</v>
      </c>
      <c r="X137">
        <f t="shared" si="71"/>
        <v>178</v>
      </c>
      <c r="Y137" s="13">
        <f t="shared" si="72"/>
        <v>0</v>
      </c>
      <c r="Z137">
        <f t="shared" si="58"/>
        <v>30</v>
      </c>
      <c r="AA137">
        <f t="shared" si="87"/>
        <v>30</v>
      </c>
      <c r="AB137" s="26">
        <f t="shared" si="73"/>
        <v>1</v>
      </c>
      <c r="AC137">
        <f t="shared" si="59"/>
        <v>178</v>
      </c>
      <c r="AD137">
        <f t="shared" si="74"/>
        <v>178</v>
      </c>
      <c r="AE137" s="19">
        <f t="shared" si="75"/>
        <v>0</v>
      </c>
      <c r="AF137">
        <f t="shared" si="60"/>
        <v>30</v>
      </c>
      <c r="AG137">
        <f t="shared" si="76"/>
        <v>30</v>
      </c>
      <c r="AH137" s="21">
        <f t="shared" si="77"/>
        <v>25</v>
      </c>
      <c r="AI137">
        <f t="shared" si="61"/>
        <v>16593</v>
      </c>
      <c r="AJ137">
        <f t="shared" si="78"/>
        <v>16593</v>
      </c>
      <c r="AK137" s="17">
        <f t="shared" si="79"/>
        <v>24</v>
      </c>
      <c r="AL137">
        <f t="shared" si="62"/>
        <v>9214</v>
      </c>
      <c r="AM137">
        <f t="shared" si="80"/>
        <v>9214</v>
      </c>
      <c r="AN137" s="9">
        <f t="shared" si="81"/>
        <v>3</v>
      </c>
      <c r="AO137">
        <f t="shared" si="63"/>
        <v>458</v>
      </c>
      <c r="AP137">
        <f t="shared" si="82"/>
        <v>458</v>
      </c>
      <c r="AQ137" s="7">
        <f t="shared" si="83"/>
        <v>1</v>
      </c>
      <c r="AR137">
        <f t="shared" si="64"/>
        <v>178</v>
      </c>
      <c r="AS137">
        <f t="shared" si="84"/>
        <v>178</v>
      </c>
      <c r="AT137" s="5">
        <f t="shared" si="85"/>
        <v>24</v>
      </c>
      <c r="AU137">
        <f t="shared" si="65"/>
        <v>9214</v>
      </c>
      <c r="AV137">
        <f t="shared" si="86"/>
        <v>9214</v>
      </c>
    </row>
    <row r="138" spans="1:48" ht="13.5">
      <c r="A138" s="29"/>
      <c r="B138" s="2" t="s">
        <v>121</v>
      </c>
      <c r="C138" s="2">
        <v>5555</v>
      </c>
      <c r="E138">
        <v>40</v>
      </c>
      <c r="F138"/>
      <c r="G138"/>
      <c r="H138"/>
      <c r="I138"/>
      <c r="J138">
        <v>1</v>
      </c>
      <c r="K138">
        <v>1</v>
      </c>
      <c r="L138"/>
      <c r="M138"/>
      <c r="N138">
        <v>1</v>
      </c>
      <c r="O138" s="29"/>
      <c r="P138" s="28">
        <f t="shared" si="66"/>
        <v>3</v>
      </c>
      <c r="Q138" s="29">
        <f t="shared" si="55"/>
        <v>458</v>
      </c>
      <c r="R138" s="29">
        <f t="shared" si="67"/>
        <v>458</v>
      </c>
      <c r="S138" s="30">
        <f t="shared" si="68"/>
        <v>25</v>
      </c>
      <c r="T138" s="29">
        <f t="shared" si="56"/>
        <v>10959</v>
      </c>
      <c r="U138" s="29">
        <f t="shared" si="69"/>
        <v>10959</v>
      </c>
      <c r="V138" s="31">
        <f t="shared" si="70"/>
        <v>1</v>
      </c>
      <c r="W138" s="29">
        <f t="shared" si="57"/>
        <v>178</v>
      </c>
      <c r="X138" s="29">
        <f t="shared" si="71"/>
        <v>178</v>
      </c>
      <c r="Y138" s="32">
        <f t="shared" si="72"/>
        <v>0</v>
      </c>
      <c r="Z138" s="29">
        <f t="shared" si="58"/>
        <v>30</v>
      </c>
      <c r="AA138" s="29">
        <f t="shared" si="87"/>
        <v>30</v>
      </c>
      <c r="AB138" s="33">
        <f t="shared" si="73"/>
        <v>1</v>
      </c>
      <c r="AC138" s="29">
        <f t="shared" si="59"/>
        <v>178</v>
      </c>
      <c r="AD138" s="29">
        <f t="shared" si="74"/>
        <v>178</v>
      </c>
      <c r="AE138" s="34">
        <f t="shared" si="75"/>
        <v>0</v>
      </c>
      <c r="AF138" s="29">
        <f t="shared" si="60"/>
        <v>30</v>
      </c>
      <c r="AG138" s="29">
        <f t="shared" si="76"/>
        <v>30</v>
      </c>
      <c r="AH138" s="35">
        <f t="shared" si="77"/>
        <v>25</v>
      </c>
      <c r="AI138" s="29">
        <f t="shared" si="61"/>
        <v>11037</v>
      </c>
      <c r="AJ138" s="29">
        <f t="shared" si="78"/>
        <v>11037</v>
      </c>
      <c r="AK138" s="36">
        <f t="shared" si="79"/>
        <v>24</v>
      </c>
      <c r="AL138" s="29">
        <f t="shared" si="62"/>
        <v>3658</v>
      </c>
      <c r="AM138" s="29">
        <f t="shared" si="80"/>
        <v>3658</v>
      </c>
      <c r="AN138" s="37">
        <f t="shared" si="81"/>
        <v>3</v>
      </c>
      <c r="AO138" s="29">
        <f t="shared" si="63"/>
        <v>458</v>
      </c>
      <c r="AP138" s="29">
        <f t="shared" si="82"/>
        <v>458</v>
      </c>
      <c r="AQ138" s="38">
        <f t="shared" si="83"/>
        <v>1</v>
      </c>
      <c r="AR138" s="29">
        <f t="shared" si="64"/>
        <v>178</v>
      </c>
      <c r="AS138" s="29">
        <f t="shared" si="84"/>
        <v>178</v>
      </c>
      <c r="AT138" s="39">
        <f t="shared" si="85"/>
        <v>24</v>
      </c>
      <c r="AU138" s="29">
        <f t="shared" si="65"/>
        <v>3658</v>
      </c>
      <c r="AV138" s="29">
        <f t="shared" si="86"/>
        <v>3658</v>
      </c>
    </row>
    <row r="139" spans="2:48" ht="13.5">
      <c r="B139" s="2" t="s">
        <v>121</v>
      </c>
      <c r="C139" s="2">
        <v>5555</v>
      </c>
      <c r="E139">
        <v>40</v>
      </c>
      <c r="F139"/>
      <c r="G139"/>
      <c r="H139"/>
      <c r="I139"/>
      <c r="J139">
        <v>1</v>
      </c>
      <c r="K139">
        <v>1</v>
      </c>
      <c r="L139"/>
      <c r="M139"/>
      <c r="N139">
        <v>1</v>
      </c>
      <c r="P139" s="15">
        <f t="shared" si="66"/>
        <v>3</v>
      </c>
      <c r="Q139">
        <f aca="true" t="shared" si="88" ref="Q139:Q150">IF(+R$1:R$65536&lt;1,VLOOKUP(+P$1:P$65536,MLV,2),+R$1:R$65536)</f>
        <v>458</v>
      </c>
      <c r="R139">
        <f t="shared" si="67"/>
        <v>458</v>
      </c>
      <c r="S139" s="11">
        <f t="shared" si="68"/>
        <v>25</v>
      </c>
      <c r="T139">
        <f aca="true" t="shared" si="89" ref="T139:T150">IF(+U$1:U$65536&lt;1,VLOOKUP(+S$1:S$65536,MLV,2),+U$1:U$65536)</f>
        <v>5364</v>
      </c>
      <c r="U139">
        <f t="shared" si="69"/>
        <v>5364</v>
      </c>
      <c r="V139" s="24">
        <f t="shared" si="70"/>
        <v>1</v>
      </c>
      <c r="W139">
        <f aca="true" t="shared" si="90" ref="W139:W150">IF(+X$1:X$65536&lt;1,VLOOKUP(+V$1:V$65536,MLV,2),+X$1:X$65536)</f>
        <v>178</v>
      </c>
      <c r="X139">
        <f t="shared" si="71"/>
        <v>178</v>
      </c>
      <c r="Y139" s="13">
        <f t="shared" si="72"/>
        <v>0</v>
      </c>
      <c r="Z139">
        <f aca="true" t="shared" si="91" ref="Z139:Z150">IF(+AA$1:AA$65536&lt;1,VLOOKUP(+Y$1:Y$65536,MLV,2),+AA$1:AA$65536)</f>
        <v>30</v>
      </c>
      <c r="AA139">
        <f t="shared" si="87"/>
        <v>30</v>
      </c>
      <c r="AB139" s="26">
        <f t="shared" si="73"/>
        <v>1</v>
      </c>
      <c r="AC139">
        <f aca="true" t="shared" si="92" ref="AC139:AC150">IF(+AD$1:AD$65536&lt;1,VLOOKUP(+AB$1:AB$65536,MLV,2),+AD$1:AD$65536)</f>
        <v>178</v>
      </c>
      <c r="AD139">
        <f t="shared" si="74"/>
        <v>178</v>
      </c>
      <c r="AE139" s="19">
        <f t="shared" si="75"/>
        <v>0</v>
      </c>
      <c r="AF139">
        <f aca="true" t="shared" si="93" ref="AF139:AF150">IF(+AG$1:AG$65536&lt;1,VLOOKUP(+AE$1:AE$65536,MLV,2),+AG$1:AG$65536)</f>
        <v>30</v>
      </c>
      <c r="AG139">
        <f t="shared" si="76"/>
        <v>30</v>
      </c>
      <c r="AH139" s="21">
        <f t="shared" si="77"/>
        <v>25</v>
      </c>
      <c r="AI139">
        <f aca="true" t="shared" si="94" ref="AI139:AI150">IF(+AJ$1:AJ$65536&lt;1,VLOOKUP(+AH$1:AH$65536,MLV,2),+AJ$1:AJ$65536)</f>
        <v>5481</v>
      </c>
      <c r="AJ139">
        <f t="shared" si="78"/>
        <v>5481</v>
      </c>
      <c r="AK139" s="17">
        <f t="shared" si="79"/>
        <v>25</v>
      </c>
      <c r="AL139">
        <f aca="true" t="shared" si="95" ref="AL139:AL150">IF(+AM$1:AM$65536&lt;1,VLOOKUP(+AK$1:AK$65536,MLV,2),+AM$1:AM$65536)</f>
        <v>22149</v>
      </c>
      <c r="AM139">
        <f t="shared" si="80"/>
        <v>-1898</v>
      </c>
      <c r="AN139" s="9">
        <f t="shared" si="81"/>
        <v>3</v>
      </c>
      <c r="AO139">
        <f aca="true" t="shared" si="96" ref="AO139:AO150">IF(+AP$1:AP$65536&lt;1,VLOOKUP(+AN$1:AN$65536,MLV,2),+AP$1:AP$65536)</f>
        <v>458</v>
      </c>
      <c r="AP139">
        <f t="shared" si="82"/>
        <v>458</v>
      </c>
      <c r="AQ139" s="7">
        <f t="shared" si="83"/>
        <v>1</v>
      </c>
      <c r="AR139">
        <f aca="true" t="shared" si="97" ref="AR139:AR150">IF(+AS$1:AS$65536&lt;1,VLOOKUP(+AQ$1:AQ$65536,MLV,2),+AS$1:AS$65536)</f>
        <v>178</v>
      </c>
      <c r="AS139">
        <f t="shared" si="84"/>
        <v>178</v>
      </c>
      <c r="AT139" s="5">
        <f t="shared" si="85"/>
        <v>25</v>
      </c>
      <c r="AU139">
        <f aca="true" t="shared" si="98" ref="AU139:AU150">IF(+AV$1:AV$65536&lt;1,VLOOKUP(+AT$1:AT$65536,MLV,2),+AV$1:AV$65536)</f>
        <v>22149</v>
      </c>
      <c r="AV139">
        <f t="shared" si="86"/>
        <v>-1898</v>
      </c>
    </row>
    <row r="140" spans="2:48" ht="13.5">
      <c r="B140" s="2" t="s">
        <v>196</v>
      </c>
      <c r="C140" s="2">
        <v>2000</v>
      </c>
      <c r="E140">
        <v>1</v>
      </c>
      <c r="F140"/>
      <c r="G140"/>
      <c r="H140"/>
      <c r="I140"/>
      <c r="J140"/>
      <c r="K140"/>
      <c r="L140"/>
      <c r="M140"/>
      <c r="N140"/>
      <c r="P140" s="15">
        <f t="shared" si="66"/>
        <v>3</v>
      </c>
      <c r="Q140">
        <f t="shared" si="88"/>
        <v>458</v>
      </c>
      <c r="R140">
        <f aca="true" t="shared" si="99" ref="R140:R153">Q139-IF(+D$1:D$65536&lt;&gt;"",+$C:$C+D$1:D$65536)</f>
        <v>458</v>
      </c>
      <c r="S140" s="11">
        <f t="shared" si="68"/>
        <v>25</v>
      </c>
      <c r="T140">
        <f t="shared" si="89"/>
        <v>3363</v>
      </c>
      <c r="U140">
        <f aca="true" t="shared" si="100" ref="U140:U153">T139-IF(+E$1:E$65536&lt;&gt;"",+$C:$C+E$1:E$65536)</f>
        <v>3363</v>
      </c>
      <c r="V140" s="24">
        <f t="shared" si="70"/>
        <v>1</v>
      </c>
      <c r="W140">
        <f t="shared" si="90"/>
        <v>178</v>
      </c>
      <c r="X140">
        <f aca="true" t="shared" si="101" ref="X140:X153">W139-IF(+F$1:F$65536&lt;&gt;"",+$C:$C+F$1:F$65536)</f>
        <v>178</v>
      </c>
      <c r="Y140" s="13">
        <f t="shared" si="72"/>
        <v>0</v>
      </c>
      <c r="Z140">
        <f t="shared" si="91"/>
        <v>30</v>
      </c>
      <c r="AA140">
        <f t="shared" si="87"/>
        <v>30</v>
      </c>
      <c r="AB140" s="26">
        <f t="shared" si="73"/>
        <v>1</v>
      </c>
      <c r="AC140">
        <f t="shared" si="92"/>
        <v>178</v>
      </c>
      <c r="AD140">
        <f aca="true" t="shared" si="102" ref="AD140:AD153">AC139-IF(+H$1:H$65536&lt;&gt;"",+$C:$C+H$1:H$65536)</f>
        <v>178</v>
      </c>
      <c r="AE140" s="19">
        <f t="shared" si="75"/>
        <v>0</v>
      </c>
      <c r="AF140">
        <f t="shared" si="93"/>
        <v>30</v>
      </c>
      <c r="AG140">
        <f aca="true" t="shared" si="103" ref="AG140:AG153">AF139-IF(+I$1:I$65536&lt;&gt;"",+$C:$C+I$1:I$65536)</f>
        <v>30</v>
      </c>
      <c r="AH140" s="21">
        <f t="shared" si="77"/>
        <v>25</v>
      </c>
      <c r="AI140">
        <f t="shared" si="94"/>
        <v>5481</v>
      </c>
      <c r="AJ140">
        <f aca="true" t="shared" si="104" ref="AJ140:AJ153">AI139-IF(+J$1:J$65536&lt;&gt;"",+$C:$C+J$1:J$65536)</f>
        <v>5481</v>
      </c>
      <c r="AK140" s="17">
        <f t="shared" si="79"/>
        <v>25</v>
      </c>
      <c r="AL140">
        <f t="shared" si="95"/>
        <v>22149</v>
      </c>
      <c r="AM140">
        <f aca="true" t="shared" si="105" ref="AM140:AM153">AL139-IF(+K$1:K$65536&lt;&gt;"",+$C:$C+K$1:K$65536)</f>
        <v>22149</v>
      </c>
      <c r="AN140" s="9">
        <f t="shared" si="81"/>
        <v>3</v>
      </c>
      <c r="AO140">
        <f t="shared" si="96"/>
        <v>458</v>
      </c>
      <c r="AP140">
        <f aca="true" t="shared" si="106" ref="AP140:AP153">AO139-IF(+L$1:L$65536&lt;&gt;"",+$C:$C+L$1:L$65536)</f>
        <v>458</v>
      </c>
      <c r="AQ140" s="7">
        <f t="shared" si="83"/>
        <v>1</v>
      </c>
      <c r="AR140">
        <f t="shared" si="97"/>
        <v>178</v>
      </c>
      <c r="AS140">
        <f aca="true" t="shared" si="107" ref="AS140:AS153">AR139-IF(+M$1:M$65536&lt;&gt;"",+$C:$C+M$1:M$65536)</f>
        <v>178</v>
      </c>
      <c r="AT140" s="5">
        <f t="shared" si="85"/>
        <v>25</v>
      </c>
      <c r="AU140">
        <f t="shared" si="98"/>
        <v>22149</v>
      </c>
      <c r="AV140">
        <f aca="true" t="shared" si="108" ref="AV140:AV153">AU139-IF(+N$1:N$65536&lt;&gt;"",+$C:$C+N$1:N$65536)</f>
        <v>22149</v>
      </c>
    </row>
    <row r="141" spans="2:48" ht="13.5">
      <c r="B141" s="2" t="s">
        <v>198</v>
      </c>
      <c r="C141" s="2">
        <v>30</v>
      </c>
      <c r="E141"/>
      <c r="F141"/>
      <c r="G141"/>
      <c r="H141"/>
      <c r="I141"/>
      <c r="J141"/>
      <c r="K141">
        <v>1</v>
      </c>
      <c r="L141"/>
      <c r="M141"/>
      <c r="N141"/>
      <c r="P141" s="15">
        <f t="shared" si="66"/>
        <v>3</v>
      </c>
      <c r="Q141">
        <f t="shared" si="88"/>
        <v>458</v>
      </c>
      <c r="R141">
        <f t="shared" si="99"/>
        <v>458</v>
      </c>
      <c r="S141" s="11">
        <f t="shared" si="68"/>
        <v>25</v>
      </c>
      <c r="T141">
        <f t="shared" si="89"/>
        <v>3363</v>
      </c>
      <c r="U141">
        <f t="shared" si="100"/>
        <v>3363</v>
      </c>
      <c r="V141" s="24">
        <f t="shared" si="70"/>
        <v>1</v>
      </c>
      <c r="W141">
        <f t="shared" si="90"/>
        <v>178</v>
      </c>
      <c r="X141">
        <f t="shared" si="101"/>
        <v>178</v>
      </c>
      <c r="Y141" s="13">
        <f t="shared" si="72"/>
        <v>0</v>
      </c>
      <c r="Z141">
        <f t="shared" si="91"/>
        <v>30</v>
      </c>
      <c r="AA141">
        <f aca="true" t="shared" si="109" ref="AA141:AA153">Z140-IF(+G$1:G$65536="○",+$C:$C)</f>
        <v>30</v>
      </c>
      <c r="AB141" s="26">
        <f t="shared" si="73"/>
        <v>1</v>
      </c>
      <c r="AC141">
        <f t="shared" si="92"/>
        <v>178</v>
      </c>
      <c r="AD141">
        <f t="shared" si="102"/>
        <v>178</v>
      </c>
      <c r="AE141" s="19">
        <f t="shared" si="75"/>
        <v>0</v>
      </c>
      <c r="AF141">
        <f t="shared" si="93"/>
        <v>30</v>
      </c>
      <c r="AG141">
        <f t="shared" si="103"/>
        <v>30</v>
      </c>
      <c r="AH141" s="21">
        <f t="shared" si="77"/>
        <v>25</v>
      </c>
      <c r="AI141">
        <f t="shared" si="94"/>
        <v>5481</v>
      </c>
      <c r="AJ141">
        <f t="shared" si="104"/>
        <v>5481</v>
      </c>
      <c r="AK141" s="17">
        <f t="shared" si="79"/>
        <v>25</v>
      </c>
      <c r="AL141">
        <f t="shared" si="95"/>
        <v>22118</v>
      </c>
      <c r="AM141">
        <f t="shared" si="105"/>
        <v>22118</v>
      </c>
      <c r="AN141" s="9">
        <f t="shared" si="81"/>
        <v>3</v>
      </c>
      <c r="AO141">
        <f t="shared" si="96"/>
        <v>458</v>
      </c>
      <c r="AP141">
        <f t="shared" si="106"/>
        <v>458</v>
      </c>
      <c r="AQ141" s="7">
        <f t="shared" si="83"/>
        <v>1</v>
      </c>
      <c r="AR141">
        <f t="shared" si="97"/>
        <v>178</v>
      </c>
      <c r="AS141">
        <f t="shared" si="107"/>
        <v>178</v>
      </c>
      <c r="AT141" s="5">
        <f t="shared" si="85"/>
        <v>25</v>
      </c>
      <c r="AU141">
        <f t="shared" si="98"/>
        <v>22149</v>
      </c>
      <c r="AV141">
        <f t="shared" si="108"/>
        <v>22149</v>
      </c>
    </row>
    <row r="142" spans="2:48" ht="13.5">
      <c r="B142" s="2" t="s">
        <v>199</v>
      </c>
      <c r="C142" s="2">
        <v>30</v>
      </c>
      <c r="E142"/>
      <c r="F142"/>
      <c r="G142"/>
      <c r="H142"/>
      <c r="I142"/>
      <c r="J142"/>
      <c r="K142">
        <v>1</v>
      </c>
      <c r="L142"/>
      <c r="M142"/>
      <c r="N142"/>
      <c r="P142" s="15">
        <f t="shared" si="66"/>
        <v>3</v>
      </c>
      <c r="Q142">
        <f t="shared" si="88"/>
        <v>458</v>
      </c>
      <c r="R142">
        <f t="shared" si="99"/>
        <v>458</v>
      </c>
      <c r="S142" s="11">
        <f t="shared" si="68"/>
        <v>25</v>
      </c>
      <c r="T142">
        <f t="shared" si="89"/>
        <v>3363</v>
      </c>
      <c r="U142">
        <f t="shared" si="100"/>
        <v>3363</v>
      </c>
      <c r="V142" s="24">
        <f t="shared" si="70"/>
        <v>1</v>
      </c>
      <c r="W142">
        <f t="shared" si="90"/>
        <v>178</v>
      </c>
      <c r="X142">
        <f t="shared" si="101"/>
        <v>178</v>
      </c>
      <c r="Y142" s="13">
        <f t="shared" si="72"/>
        <v>0</v>
      </c>
      <c r="Z142">
        <f t="shared" si="91"/>
        <v>30</v>
      </c>
      <c r="AA142">
        <f t="shared" si="109"/>
        <v>30</v>
      </c>
      <c r="AB142" s="26">
        <f t="shared" si="73"/>
        <v>1</v>
      </c>
      <c r="AC142">
        <f t="shared" si="92"/>
        <v>178</v>
      </c>
      <c r="AD142">
        <f t="shared" si="102"/>
        <v>178</v>
      </c>
      <c r="AE142" s="19">
        <f t="shared" si="75"/>
        <v>0</v>
      </c>
      <c r="AF142">
        <f t="shared" si="93"/>
        <v>30</v>
      </c>
      <c r="AG142">
        <f t="shared" si="103"/>
        <v>30</v>
      </c>
      <c r="AH142" s="21">
        <f t="shared" si="77"/>
        <v>25</v>
      </c>
      <c r="AI142">
        <f t="shared" si="94"/>
        <v>5481</v>
      </c>
      <c r="AJ142">
        <f t="shared" si="104"/>
        <v>5481</v>
      </c>
      <c r="AK142" s="17">
        <f t="shared" si="79"/>
        <v>25</v>
      </c>
      <c r="AL142">
        <f t="shared" si="95"/>
        <v>22087</v>
      </c>
      <c r="AM142">
        <f t="shared" si="105"/>
        <v>22087</v>
      </c>
      <c r="AN142" s="9">
        <f t="shared" si="81"/>
        <v>3</v>
      </c>
      <c r="AO142">
        <f t="shared" si="96"/>
        <v>458</v>
      </c>
      <c r="AP142">
        <f t="shared" si="106"/>
        <v>458</v>
      </c>
      <c r="AQ142" s="7">
        <f t="shared" si="83"/>
        <v>1</v>
      </c>
      <c r="AR142">
        <f t="shared" si="97"/>
        <v>178</v>
      </c>
      <c r="AS142">
        <f t="shared" si="107"/>
        <v>178</v>
      </c>
      <c r="AT142" s="5">
        <f t="shared" si="85"/>
        <v>25</v>
      </c>
      <c r="AU142">
        <f t="shared" si="98"/>
        <v>22149</v>
      </c>
      <c r="AV142">
        <f t="shared" si="108"/>
        <v>22149</v>
      </c>
    </row>
    <row r="143" spans="1:48" ht="13.5">
      <c r="A143" s="41"/>
      <c r="B143" s="2" t="s">
        <v>200</v>
      </c>
      <c r="C143" s="2">
        <v>30</v>
      </c>
      <c r="E143"/>
      <c r="F143"/>
      <c r="G143"/>
      <c r="H143"/>
      <c r="I143"/>
      <c r="J143"/>
      <c r="K143">
        <v>1</v>
      </c>
      <c r="L143"/>
      <c r="M143"/>
      <c r="N143"/>
      <c r="O143" s="41"/>
      <c r="P143" s="40">
        <f t="shared" si="66"/>
        <v>3</v>
      </c>
      <c r="Q143" s="41">
        <f t="shared" si="88"/>
        <v>458</v>
      </c>
      <c r="R143" s="41">
        <f t="shared" si="99"/>
        <v>458</v>
      </c>
      <c r="S143" s="42">
        <f t="shared" si="68"/>
        <v>25</v>
      </c>
      <c r="T143" s="41">
        <f t="shared" si="89"/>
        <v>3363</v>
      </c>
      <c r="U143" s="41">
        <f t="shared" si="100"/>
        <v>3363</v>
      </c>
      <c r="V143" s="43">
        <f t="shared" si="70"/>
        <v>1</v>
      </c>
      <c r="W143" s="41">
        <f t="shared" si="90"/>
        <v>178</v>
      </c>
      <c r="X143" s="41">
        <f t="shared" si="101"/>
        <v>178</v>
      </c>
      <c r="Y143" s="44">
        <f t="shared" si="72"/>
        <v>0</v>
      </c>
      <c r="Z143" s="41">
        <f t="shared" si="91"/>
        <v>30</v>
      </c>
      <c r="AA143" s="41">
        <f t="shared" si="109"/>
        <v>30</v>
      </c>
      <c r="AB143" s="45">
        <f t="shared" si="73"/>
        <v>1</v>
      </c>
      <c r="AC143" s="41">
        <f t="shared" si="92"/>
        <v>178</v>
      </c>
      <c r="AD143" s="41">
        <f t="shared" si="102"/>
        <v>178</v>
      </c>
      <c r="AE143" s="46">
        <f t="shared" si="75"/>
        <v>0</v>
      </c>
      <c r="AF143" s="41">
        <f t="shared" si="93"/>
        <v>30</v>
      </c>
      <c r="AG143" s="41">
        <f t="shared" si="103"/>
        <v>30</v>
      </c>
      <c r="AH143" s="47">
        <f t="shared" si="77"/>
        <v>25</v>
      </c>
      <c r="AI143" s="41">
        <f t="shared" si="94"/>
        <v>5481</v>
      </c>
      <c r="AJ143" s="41">
        <f t="shared" si="104"/>
        <v>5481</v>
      </c>
      <c r="AK143" s="48">
        <f t="shared" si="79"/>
        <v>25</v>
      </c>
      <c r="AL143" s="41">
        <f t="shared" si="95"/>
        <v>22056</v>
      </c>
      <c r="AM143" s="41">
        <f t="shared" si="105"/>
        <v>22056</v>
      </c>
      <c r="AN143" s="49">
        <f t="shared" si="81"/>
        <v>3</v>
      </c>
      <c r="AO143" s="41">
        <f t="shared" si="96"/>
        <v>458</v>
      </c>
      <c r="AP143" s="41">
        <f t="shared" si="106"/>
        <v>458</v>
      </c>
      <c r="AQ143" s="50">
        <f t="shared" si="83"/>
        <v>1</v>
      </c>
      <c r="AR143" s="41">
        <f t="shared" si="97"/>
        <v>178</v>
      </c>
      <c r="AS143" s="41">
        <f t="shared" si="107"/>
        <v>178</v>
      </c>
      <c r="AT143" s="51">
        <f t="shared" si="85"/>
        <v>25</v>
      </c>
      <c r="AU143" s="41">
        <f t="shared" si="98"/>
        <v>22149</v>
      </c>
      <c r="AV143" s="41">
        <f t="shared" si="108"/>
        <v>22149</v>
      </c>
    </row>
    <row r="144" spans="2:48" ht="13.5">
      <c r="B144" s="2" t="s">
        <v>197</v>
      </c>
      <c r="C144" s="2">
        <v>4500</v>
      </c>
      <c r="E144">
        <v>1</v>
      </c>
      <c r="F144"/>
      <c r="G144"/>
      <c r="H144"/>
      <c r="I144"/>
      <c r="J144"/>
      <c r="K144"/>
      <c r="L144"/>
      <c r="M144"/>
      <c r="N144"/>
      <c r="P144" s="15">
        <f t="shared" si="66"/>
        <v>3</v>
      </c>
      <c r="Q144">
        <f t="shared" si="88"/>
        <v>458</v>
      </c>
      <c r="R144">
        <f t="shared" si="99"/>
        <v>458</v>
      </c>
      <c r="S144" s="11">
        <f t="shared" si="68"/>
        <v>26</v>
      </c>
      <c r="T144">
        <f t="shared" si="89"/>
        <v>24149</v>
      </c>
      <c r="U144">
        <f t="shared" si="100"/>
        <v>-1138</v>
      </c>
      <c r="V144" s="24">
        <f t="shared" si="70"/>
        <v>1</v>
      </c>
      <c r="W144">
        <f t="shared" si="90"/>
        <v>178</v>
      </c>
      <c r="X144">
        <f t="shared" si="101"/>
        <v>178</v>
      </c>
      <c r="Y144" s="13">
        <f t="shared" si="72"/>
        <v>0</v>
      </c>
      <c r="Z144">
        <f t="shared" si="91"/>
        <v>30</v>
      </c>
      <c r="AA144">
        <f t="shared" si="109"/>
        <v>30</v>
      </c>
      <c r="AB144" s="26">
        <f t="shared" si="73"/>
        <v>1</v>
      </c>
      <c r="AC144">
        <f t="shared" si="92"/>
        <v>178</v>
      </c>
      <c r="AD144">
        <f t="shared" si="102"/>
        <v>178</v>
      </c>
      <c r="AE144" s="19">
        <f t="shared" si="75"/>
        <v>0</v>
      </c>
      <c r="AF144">
        <f t="shared" si="93"/>
        <v>30</v>
      </c>
      <c r="AG144">
        <f t="shared" si="103"/>
        <v>30</v>
      </c>
      <c r="AH144" s="21">
        <f t="shared" si="77"/>
        <v>25</v>
      </c>
      <c r="AI144">
        <f t="shared" si="94"/>
        <v>5481</v>
      </c>
      <c r="AJ144">
        <f t="shared" si="104"/>
        <v>5481</v>
      </c>
      <c r="AK144" s="17">
        <f t="shared" si="79"/>
        <v>25</v>
      </c>
      <c r="AL144">
        <f t="shared" si="95"/>
        <v>22056</v>
      </c>
      <c r="AM144">
        <f t="shared" si="105"/>
        <v>22056</v>
      </c>
      <c r="AN144" s="9">
        <f t="shared" si="81"/>
        <v>3</v>
      </c>
      <c r="AO144">
        <f t="shared" si="96"/>
        <v>458</v>
      </c>
      <c r="AP144">
        <f t="shared" si="106"/>
        <v>458</v>
      </c>
      <c r="AQ144" s="7">
        <f t="shared" si="83"/>
        <v>1</v>
      </c>
      <c r="AR144">
        <f t="shared" si="97"/>
        <v>178</v>
      </c>
      <c r="AS144">
        <f t="shared" si="107"/>
        <v>178</v>
      </c>
      <c r="AT144" s="5">
        <f t="shared" si="85"/>
        <v>25</v>
      </c>
      <c r="AU144">
        <f t="shared" si="98"/>
        <v>22149</v>
      </c>
      <c r="AV144">
        <f t="shared" si="108"/>
        <v>22149</v>
      </c>
    </row>
    <row r="145" spans="2:48" ht="13.5">
      <c r="B145" s="2" t="s">
        <v>201</v>
      </c>
      <c r="C145" s="2">
        <v>0</v>
      </c>
      <c r="E145"/>
      <c r="F145"/>
      <c r="G145"/>
      <c r="H145"/>
      <c r="I145"/>
      <c r="J145"/>
      <c r="K145"/>
      <c r="L145"/>
      <c r="M145"/>
      <c r="N145"/>
      <c r="P145" s="15">
        <f t="shared" si="66"/>
        <v>3</v>
      </c>
      <c r="Q145">
        <f t="shared" si="88"/>
        <v>458</v>
      </c>
      <c r="R145">
        <f t="shared" si="99"/>
        <v>458</v>
      </c>
      <c r="S145" s="11">
        <f t="shared" si="68"/>
        <v>26</v>
      </c>
      <c r="T145">
        <f t="shared" si="89"/>
        <v>24149</v>
      </c>
      <c r="U145">
        <f t="shared" si="100"/>
        <v>24149</v>
      </c>
      <c r="V145" s="24">
        <f t="shared" si="70"/>
        <v>1</v>
      </c>
      <c r="W145">
        <f t="shared" si="90"/>
        <v>178</v>
      </c>
      <c r="X145">
        <f t="shared" si="101"/>
        <v>178</v>
      </c>
      <c r="Y145" s="13">
        <f t="shared" si="72"/>
        <v>0</v>
      </c>
      <c r="Z145">
        <f t="shared" si="91"/>
        <v>30</v>
      </c>
      <c r="AA145">
        <f t="shared" si="109"/>
        <v>30</v>
      </c>
      <c r="AB145" s="26">
        <f t="shared" si="73"/>
        <v>1</v>
      </c>
      <c r="AC145">
        <f t="shared" si="92"/>
        <v>178</v>
      </c>
      <c r="AD145">
        <f t="shared" si="102"/>
        <v>178</v>
      </c>
      <c r="AE145" s="19">
        <f t="shared" si="75"/>
        <v>0</v>
      </c>
      <c r="AF145">
        <f t="shared" si="93"/>
        <v>30</v>
      </c>
      <c r="AG145">
        <f t="shared" si="103"/>
        <v>30</v>
      </c>
      <c r="AH145" s="21">
        <f t="shared" si="77"/>
        <v>25</v>
      </c>
      <c r="AI145">
        <f t="shared" si="94"/>
        <v>5481</v>
      </c>
      <c r="AJ145">
        <f t="shared" si="104"/>
        <v>5481</v>
      </c>
      <c r="AK145" s="17">
        <f t="shared" si="79"/>
        <v>25</v>
      </c>
      <c r="AL145">
        <f t="shared" si="95"/>
        <v>22056</v>
      </c>
      <c r="AM145">
        <f t="shared" si="105"/>
        <v>22056</v>
      </c>
      <c r="AN145" s="9">
        <f t="shared" si="81"/>
        <v>3</v>
      </c>
      <c r="AO145">
        <f t="shared" si="96"/>
        <v>458</v>
      </c>
      <c r="AP145">
        <f t="shared" si="106"/>
        <v>458</v>
      </c>
      <c r="AQ145" s="7">
        <f t="shared" si="83"/>
        <v>1</v>
      </c>
      <c r="AR145">
        <f t="shared" si="97"/>
        <v>178</v>
      </c>
      <c r="AS145">
        <f t="shared" si="107"/>
        <v>178</v>
      </c>
      <c r="AT145" s="5">
        <f t="shared" si="85"/>
        <v>25</v>
      </c>
      <c r="AU145">
        <f t="shared" si="98"/>
        <v>22149</v>
      </c>
      <c r="AV145">
        <f t="shared" si="108"/>
        <v>22149</v>
      </c>
    </row>
    <row r="146" spans="2:48" ht="13.5">
      <c r="B146" s="2" t="s">
        <v>202</v>
      </c>
      <c r="C146" s="2">
        <v>0</v>
      </c>
      <c r="E146"/>
      <c r="F146"/>
      <c r="G146"/>
      <c r="H146"/>
      <c r="I146"/>
      <c r="J146"/>
      <c r="K146"/>
      <c r="L146"/>
      <c r="M146"/>
      <c r="N146"/>
      <c r="P146" s="15">
        <f t="shared" si="66"/>
        <v>3</v>
      </c>
      <c r="Q146">
        <f t="shared" si="88"/>
        <v>458</v>
      </c>
      <c r="R146">
        <f t="shared" si="99"/>
        <v>458</v>
      </c>
      <c r="S146" s="11">
        <f t="shared" si="68"/>
        <v>26</v>
      </c>
      <c r="T146">
        <f t="shared" si="89"/>
        <v>24149</v>
      </c>
      <c r="U146">
        <f t="shared" si="100"/>
        <v>24149</v>
      </c>
      <c r="V146" s="24">
        <f t="shared" si="70"/>
        <v>1</v>
      </c>
      <c r="W146">
        <f t="shared" si="90"/>
        <v>178</v>
      </c>
      <c r="X146">
        <f t="shared" si="101"/>
        <v>178</v>
      </c>
      <c r="Y146" s="13">
        <f t="shared" si="72"/>
        <v>0</v>
      </c>
      <c r="Z146">
        <f t="shared" si="91"/>
        <v>30</v>
      </c>
      <c r="AA146">
        <f t="shared" si="109"/>
        <v>30</v>
      </c>
      <c r="AB146" s="26">
        <f t="shared" si="73"/>
        <v>1</v>
      </c>
      <c r="AC146">
        <f t="shared" si="92"/>
        <v>178</v>
      </c>
      <c r="AD146">
        <f t="shared" si="102"/>
        <v>178</v>
      </c>
      <c r="AE146" s="19">
        <f t="shared" si="75"/>
        <v>0</v>
      </c>
      <c r="AF146">
        <f t="shared" si="93"/>
        <v>30</v>
      </c>
      <c r="AG146">
        <f t="shared" si="103"/>
        <v>30</v>
      </c>
      <c r="AH146" s="21">
        <f t="shared" si="77"/>
        <v>25</v>
      </c>
      <c r="AI146">
        <f t="shared" si="94"/>
        <v>5481</v>
      </c>
      <c r="AJ146">
        <f t="shared" si="104"/>
        <v>5481</v>
      </c>
      <c r="AK146" s="17">
        <f t="shared" si="79"/>
        <v>25</v>
      </c>
      <c r="AL146">
        <f t="shared" si="95"/>
        <v>22056</v>
      </c>
      <c r="AM146">
        <f t="shared" si="105"/>
        <v>22056</v>
      </c>
      <c r="AN146" s="9">
        <f t="shared" si="81"/>
        <v>3</v>
      </c>
      <c r="AO146">
        <f t="shared" si="96"/>
        <v>458</v>
      </c>
      <c r="AP146">
        <f t="shared" si="106"/>
        <v>458</v>
      </c>
      <c r="AQ146" s="7">
        <f t="shared" si="83"/>
        <v>1</v>
      </c>
      <c r="AR146">
        <f t="shared" si="97"/>
        <v>178</v>
      </c>
      <c r="AS146">
        <f t="shared" si="107"/>
        <v>178</v>
      </c>
      <c r="AT146" s="5">
        <f t="shared" si="85"/>
        <v>25</v>
      </c>
      <c r="AU146">
        <f t="shared" si="98"/>
        <v>22149</v>
      </c>
      <c r="AV146">
        <f t="shared" si="108"/>
        <v>22149</v>
      </c>
    </row>
    <row r="147" spans="5:48" ht="13.5">
      <c r="E147"/>
      <c r="F147"/>
      <c r="G147"/>
      <c r="H147"/>
      <c r="I147"/>
      <c r="J147"/>
      <c r="K147"/>
      <c r="L147"/>
      <c r="M147"/>
      <c r="N147"/>
      <c r="P147" s="15">
        <f t="shared" si="66"/>
        <v>3</v>
      </c>
      <c r="Q147">
        <f t="shared" si="88"/>
        <v>458</v>
      </c>
      <c r="R147">
        <f t="shared" si="99"/>
        <v>458</v>
      </c>
      <c r="S147" s="11">
        <f t="shared" si="68"/>
        <v>26</v>
      </c>
      <c r="T147">
        <f t="shared" si="89"/>
        <v>24149</v>
      </c>
      <c r="U147">
        <f t="shared" si="100"/>
        <v>24149</v>
      </c>
      <c r="V147" s="24">
        <f t="shared" si="70"/>
        <v>1</v>
      </c>
      <c r="W147">
        <f t="shared" si="90"/>
        <v>178</v>
      </c>
      <c r="X147">
        <f t="shared" si="101"/>
        <v>178</v>
      </c>
      <c r="Y147" s="13">
        <f t="shared" si="72"/>
        <v>0</v>
      </c>
      <c r="Z147">
        <f t="shared" si="91"/>
        <v>30</v>
      </c>
      <c r="AA147">
        <f t="shared" si="109"/>
        <v>30</v>
      </c>
      <c r="AB147" s="26">
        <f t="shared" si="73"/>
        <v>1</v>
      </c>
      <c r="AC147">
        <f t="shared" si="92"/>
        <v>178</v>
      </c>
      <c r="AD147">
        <f t="shared" si="102"/>
        <v>178</v>
      </c>
      <c r="AE147" s="19">
        <f t="shared" si="75"/>
        <v>0</v>
      </c>
      <c r="AF147">
        <f t="shared" si="93"/>
        <v>30</v>
      </c>
      <c r="AG147">
        <f t="shared" si="103"/>
        <v>30</v>
      </c>
      <c r="AH147" s="21">
        <f t="shared" si="77"/>
        <v>25</v>
      </c>
      <c r="AI147">
        <f t="shared" si="94"/>
        <v>5481</v>
      </c>
      <c r="AJ147">
        <f t="shared" si="104"/>
        <v>5481</v>
      </c>
      <c r="AK147" s="17">
        <f t="shared" si="79"/>
        <v>25</v>
      </c>
      <c r="AL147">
        <f t="shared" si="95"/>
        <v>22056</v>
      </c>
      <c r="AM147">
        <f t="shared" si="105"/>
        <v>22056</v>
      </c>
      <c r="AN147" s="9">
        <f t="shared" si="81"/>
        <v>3</v>
      </c>
      <c r="AO147">
        <f t="shared" si="96"/>
        <v>458</v>
      </c>
      <c r="AP147">
        <f t="shared" si="106"/>
        <v>458</v>
      </c>
      <c r="AQ147" s="7">
        <f t="shared" si="83"/>
        <v>1</v>
      </c>
      <c r="AR147">
        <f t="shared" si="97"/>
        <v>178</v>
      </c>
      <c r="AS147">
        <f t="shared" si="107"/>
        <v>178</v>
      </c>
      <c r="AT147" s="5">
        <f t="shared" si="85"/>
        <v>25</v>
      </c>
      <c r="AU147">
        <f t="shared" si="98"/>
        <v>22149</v>
      </c>
      <c r="AV147">
        <f t="shared" si="108"/>
        <v>22149</v>
      </c>
    </row>
    <row r="148" spans="1:48" ht="13.5">
      <c r="A148" s="29"/>
      <c r="E148"/>
      <c r="F148"/>
      <c r="G148"/>
      <c r="H148"/>
      <c r="I148"/>
      <c r="J148"/>
      <c r="K148"/>
      <c r="L148"/>
      <c r="M148"/>
      <c r="N148"/>
      <c r="O148" s="29"/>
      <c r="P148" s="28">
        <f t="shared" si="66"/>
        <v>3</v>
      </c>
      <c r="Q148" s="29">
        <f t="shared" si="88"/>
        <v>458</v>
      </c>
      <c r="R148" s="29">
        <f t="shared" si="99"/>
        <v>458</v>
      </c>
      <c r="S148" s="30">
        <f t="shared" si="68"/>
        <v>26</v>
      </c>
      <c r="T148" s="29">
        <f t="shared" si="89"/>
        <v>24149</v>
      </c>
      <c r="U148" s="29">
        <f t="shared" si="100"/>
        <v>24149</v>
      </c>
      <c r="V148" s="31">
        <f t="shared" si="70"/>
        <v>1</v>
      </c>
      <c r="W148" s="29">
        <f t="shared" si="90"/>
        <v>178</v>
      </c>
      <c r="X148" s="29">
        <f t="shared" si="101"/>
        <v>178</v>
      </c>
      <c r="Y148" s="32">
        <f t="shared" si="72"/>
        <v>0</v>
      </c>
      <c r="Z148" s="29">
        <f t="shared" si="91"/>
        <v>30</v>
      </c>
      <c r="AA148" s="29">
        <f t="shared" si="109"/>
        <v>30</v>
      </c>
      <c r="AB148" s="33">
        <f t="shared" si="73"/>
        <v>1</v>
      </c>
      <c r="AC148" s="29">
        <f t="shared" si="92"/>
        <v>178</v>
      </c>
      <c r="AD148" s="29">
        <f t="shared" si="102"/>
        <v>178</v>
      </c>
      <c r="AE148" s="34">
        <f t="shared" si="75"/>
        <v>0</v>
      </c>
      <c r="AF148" s="29">
        <f t="shared" si="93"/>
        <v>30</v>
      </c>
      <c r="AG148" s="29">
        <f t="shared" si="103"/>
        <v>30</v>
      </c>
      <c r="AH148" s="35">
        <f t="shared" si="77"/>
        <v>25</v>
      </c>
      <c r="AI148" s="29">
        <f t="shared" si="94"/>
        <v>5481</v>
      </c>
      <c r="AJ148" s="29">
        <f t="shared" si="104"/>
        <v>5481</v>
      </c>
      <c r="AK148" s="36">
        <f t="shared" si="79"/>
        <v>25</v>
      </c>
      <c r="AL148" s="29">
        <f t="shared" si="95"/>
        <v>22056</v>
      </c>
      <c r="AM148" s="29">
        <f t="shared" si="105"/>
        <v>22056</v>
      </c>
      <c r="AN148" s="37">
        <f t="shared" si="81"/>
        <v>3</v>
      </c>
      <c r="AO148" s="29">
        <f t="shared" si="96"/>
        <v>458</v>
      </c>
      <c r="AP148" s="29">
        <f t="shared" si="106"/>
        <v>458</v>
      </c>
      <c r="AQ148" s="38">
        <f t="shared" si="83"/>
        <v>1</v>
      </c>
      <c r="AR148" s="29">
        <f t="shared" si="97"/>
        <v>178</v>
      </c>
      <c r="AS148" s="29">
        <f t="shared" si="107"/>
        <v>178</v>
      </c>
      <c r="AT148" s="39">
        <f t="shared" si="85"/>
        <v>25</v>
      </c>
      <c r="AU148" s="29">
        <f t="shared" si="98"/>
        <v>22149</v>
      </c>
      <c r="AV148" s="29">
        <f t="shared" si="108"/>
        <v>22149</v>
      </c>
    </row>
    <row r="149" spans="5:48" ht="13.5">
      <c r="E149"/>
      <c r="F149"/>
      <c r="G149"/>
      <c r="H149"/>
      <c r="I149"/>
      <c r="J149"/>
      <c r="K149"/>
      <c r="L149"/>
      <c r="M149"/>
      <c r="N149"/>
      <c r="P149" s="15">
        <f>P148+IF(+R:R&lt;1,1)</f>
        <v>3</v>
      </c>
      <c r="Q149">
        <f t="shared" si="88"/>
        <v>458</v>
      </c>
      <c r="R149">
        <f t="shared" si="99"/>
        <v>458</v>
      </c>
      <c r="S149" s="11">
        <f>S148+IF(+U:U&lt;1,1)</f>
        <v>26</v>
      </c>
      <c r="T149">
        <f t="shared" si="89"/>
        <v>24149</v>
      </c>
      <c r="U149">
        <f t="shared" si="100"/>
        <v>24149</v>
      </c>
      <c r="V149" s="24">
        <f>V148+IF(+X:X&lt;1,1)</f>
        <v>1</v>
      </c>
      <c r="W149">
        <f t="shared" si="90"/>
        <v>178</v>
      </c>
      <c r="X149">
        <f t="shared" si="101"/>
        <v>178</v>
      </c>
      <c r="Y149" s="13">
        <f>Y148+IF(+AA:AA&lt;1,1)</f>
        <v>0</v>
      </c>
      <c r="Z149">
        <f t="shared" si="91"/>
        <v>30</v>
      </c>
      <c r="AA149">
        <f t="shared" si="109"/>
        <v>30</v>
      </c>
      <c r="AB149" s="26">
        <f>AB148+IF(+AD:AD&lt;1,1)</f>
        <v>1</v>
      </c>
      <c r="AC149">
        <f t="shared" si="92"/>
        <v>178</v>
      </c>
      <c r="AD149">
        <f t="shared" si="102"/>
        <v>178</v>
      </c>
      <c r="AE149" s="19">
        <f>AE148+IF(+AG:AG&lt;1,1)</f>
        <v>0</v>
      </c>
      <c r="AF149">
        <f t="shared" si="93"/>
        <v>30</v>
      </c>
      <c r="AG149">
        <f t="shared" si="103"/>
        <v>30</v>
      </c>
      <c r="AH149" s="21">
        <f>AH148+IF(+AJ:AJ&lt;1,1)</f>
        <v>25</v>
      </c>
      <c r="AI149">
        <f t="shared" si="94"/>
        <v>5481</v>
      </c>
      <c r="AJ149">
        <f t="shared" si="104"/>
        <v>5481</v>
      </c>
      <c r="AK149" s="17">
        <f>AK148+IF(+AM:AM&lt;1,1)</f>
        <v>25</v>
      </c>
      <c r="AL149">
        <f t="shared" si="95"/>
        <v>22056</v>
      </c>
      <c r="AM149">
        <f t="shared" si="105"/>
        <v>22056</v>
      </c>
      <c r="AN149" s="9">
        <f>AN148+IF(+AP:AP&lt;1,1)</f>
        <v>3</v>
      </c>
      <c r="AO149">
        <f t="shared" si="96"/>
        <v>458</v>
      </c>
      <c r="AP149">
        <f t="shared" si="106"/>
        <v>458</v>
      </c>
      <c r="AQ149" s="7">
        <f>AQ148+IF(+AS:AS&lt;1,1)</f>
        <v>1</v>
      </c>
      <c r="AR149">
        <f t="shared" si="97"/>
        <v>178</v>
      </c>
      <c r="AS149">
        <f t="shared" si="107"/>
        <v>178</v>
      </c>
      <c r="AT149" s="5">
        <f>AT148+IF(+AV:AV&lt;1,1)</f>
        <v>25</v>
      </c>
      <c r="AU149">
        <f t="shared" si="98"/>
        <v>22149</v>
      </c>
      <c r="AV149">
        <f t="shared" si="108"/>
        <v>22149</v>
      </c>
    </row>
    <row r="150" spans="5:48" ht="13.5">
      <c r="E150"/>
      <c r="F150"/>
      <c r="G150"/>
      <c r="H150"/>
      <c r="I150"/>
      <c r="J150"/>
      <c r="K150"/>
      <c r="L150"/>
      <c r="M150"/>
      <c r="N150"/>
      <c r="P150" s="15">
        <f>P149+IF(+R:R&lt;1,1)</f>
        <v>3</v>
      </c>
      <c r="Q150">
        <f t="shared" si="88"/>
        <v>458</v>
      </c>
      <c r="R150">
        <f t="shared" si="99"/>
        <v>458</v>
      </c>
      <c r="S150" s="11">
        <f>S149+IF(+U:U&lt;1,1)</f>
        <v>26</v>
      </c>
      <c r="T150">
        <f t="shared" si="89"/>
        <v>24149</v>
      </c>
      <c r="U150">
        <f t="shared" si="100"/>
        <v>24149</v>
      </c>
      <c r="V150" s="24">
        <f>V149+IF(+X:X&lt;1,1)</f>
        <v>1</v>
      </c>
      <c r="W150">
        <f t="shared" si="90"/>
        <v>178</v>
      </c>
      <c r="X150">
        <f t="shared" si="101"/>
        <v>178</v>
      </c>
      <c r="Y150" s="13">
        <f>Y149+IF(+AA:AA&lt;1,1)</f>
        <v>0</v>
      </c>
      <c r="Z150">
        <f t="shared" si="91"/>
        <v>30</v>
      </c>
      <c r="AA150">
        <f t="shared" si="109"/>
        <v>30</v>
      </c>
      <c r="AB150" s="26">
        <f>AB149+IF(+AD:AD&lt;1,1)</f>
        <v>1</v>
      </c>
      <c r="AC150">
        <f t="shared" si="92"/>
        <v>178</v>
      </c>
      <c r="AD150">
        <f t="shared" si="102"/>
        <v>178</v>
      </c>
      <c r="AE150" s="19">
        <f>AE149+IF(+AG:AG&lt;1,1)</f>
        <v>0</v>
      </c>
      <c r="AF150">
        <f t="shared" si="93"/>
        <v>30</v>
      </c>
      <c r="AG150">
        <f t="shared" si="103"/>
        <v>30</v>
      </c>
      <c r="AH150" s="21">
        <f>AH149+IF(+AJ:AJ&lt;1,1)</f>
        <v>25</v>
      </c>
      <c r="AI150">
        <f t="shared" si="94"/>
        <v>5481</v>
      </c>
      <c r="AJ150">
        <f t="shared" si="104"/>
        <v>5481</v>
      </c>
      <c r="AK150" s="17">
        <f>AK149+IF(+AM:AM&lt;1,1)</f>
        <v>25</v>
      </c>
      <c r="AL150">
        <f t="shared" si="95"/>
        <v>22056</v>
      </c>
      <c r="AM150">
        <f t="shared" si="105"/>
        <v>22056</v>
      </c>
      <c r="AN150" s="9">
        <f>AN149+IF(+AP:AP&lt;1,1)</f>
        <v>3</v>
      </c>
      <c r="AO150">
        <f t="shared" si="96"/>
        <v>458</v>
      </c>
      <c r="AP150">
        <f t="shared" si="106"/>
        <v>458</v>
      </c>
      <c r="AQ150" s="7">
        <f>AQ149+IF(+AS:AS&lt;1,1)</f>
        <v>1</v>
      </c>
      <c r="AR150">
        <f t="shared" si="97"/>
        <v>178</v>
      </c>
      <c r="AS150">
        <f t="shared" si="107"/>
        <v>178</v>
      </c>
      <c r="AT150" s="5">
        <f>AT149+IF(+AV:AV&lt;1,1)</f>
        <v>25</v>
      </c>
      <c r="AU150">
        <f t="shared" si="98"/>
        <v>22149</v>
      </c>
      <c r="AV150">
        <f t="shared" si="108"/>
        <v>22149</v>
      </c>
    </row>
    <row r="151" spans="5:48" ht="13.5">
      <c r="E151"/>
      <c r="F151"/>
      <c r="G151"/>
      <c r="H151"/>
      <c r="I151"/>
      <c r="J151"/>
      <c r="K151"/>
      <c r="L151"/>
      <c r="M151"/>
      <c r="N151"/>
      <c r="P151" s="15">
        <f>P150+IF(+R:R&lt;1,1)</f>
        <v>3</v>
      </c>
      <c r="Q151">
        <f>IF(+R:R&lt;1,VLOOKUP(+P:P,MLV,2),+R:R)</f>
        <v>458</v>
      </c>
      <c r="R151">
        <f t="shared" si="99"/>
        <v>458</v>
      </c>
      <c r="S151" s="11">
        <f>S150+IF(+U:U&lt;1,1)</f>
        <v>26</v>
      </c>
      <c r="T151">
        <f>IF(+U:U&lt;1,VLOOKUP(+S:S,MLV,2),+U:U)</f>
        <v>24149</v>
      </c>
      <c r="U151">
        <f t="shared" si="100"/>
        <v>24149</v>
      </c>
      <c r="V151" s="24">
        <f>V150+IF(+X:X&lt;1,1)</f>
        <v>1</v>
      </c>
      <c r="W151">
        <f>IF(+X:X&lt;1,VLOOKUP(+V:V,MLV,2),+X:X)</f>
        <v>178</v>
      </c>
      <c r="X151">
        <f t="shared" si="101"/>
        <v>178</v>
      </c>
      <c r="Y151" s="13">
        <f>Y150+IF(+AA:AA&lt;1,1)</f>
        <v>0</v>
      </c>
      <c r="Z151">
        <f>IF(+AA:AA&lt;1,VLOOKUP(+Y:Y,MLV,2),+AA:AA)</f>
        <v>30</v>
      </c>
      <c r="AA151">
        <f t="shared" si="109"/>
        <v>30</v>
      </c>
      <c r="AB151" s="26">
        <f>AB150+IF(+AD:AD&lt;1,1)</f>
        <v>1</v>
      </c>
      <c r="AC151">
        <f>IF(+AD:AD&lt;1,VLOOKUP(+AB:AB,MLV,2),+AD:AD)</f>
        <v>178</v>
      </c>
      <c r="AD151">
        <f t="shared" si="102"/>
        <v>178</v>
      </c>
      <c r="AE151" s="19">
        <f>AE150+IF(+AG:AG&lt;1,1)</f>
        <v>0</v>
      </c>
      <c r="AF151">
        <f>IF(+AG:AG&lt;1,VLOOKUP(+AE:AE,MLV,2),+AG:AG)</f>
        <v>30</v>
      </c>
      <c r="AG151">
        <f t="shared" si="103"/>
        <v>30</v>
      </c>
      <c r="AH151" s="21">
        <f>AH150+IF(+AJ:AJ&lt;1,1)</f>
        <v>25</v>
      </c>
      <c r="AI151">
        <f>IF(+AJ:AJ&lt;1,VLOOKUP(+AH:AH,MLV,2),+AJ:AJ)</f>
        <v>5481</v>
      </c>
      <c r="AJ151">
        <f t="shared" si="104"/>
        <v>5481</v>
      </c>
      <c r="AK151" s="17">
        <f>AK150+IF(+AM:AM&lt;1,1)</f>
        <v>25</v>
      </c>
      <c r="AL151">
        <f>IF(+AM:AM&lt;1,VLOOKUP(+AK:AK,MLV,2),+AM:AM)</f>
        <v>22056</v>
      </c>
      <c r="AM151">
        <f t="shared" si="105"/>
        <v>22056</v>
      </c>
      <c r="AN151" s="9">
        <f>AN150+IF(+AP:AP&lt;1,1)</f>
        <v>3</v>
      </c>
      <c r="AO151">
        <f>IF(+AP:AP&lt;1,VLOOKUP(+AN:AN,MLV,2),+AP:AP)</f>
        <v>458</v>
      </c>
      <c r="AP151">
        <f t="shared" si="106"/>
        <v>458</v>
      </c>
      <c r="AQ151" s="7">
        <f>AQ150+IF(+AS:AS&lt;1,1)</f>
        <v>1</v>
      </c>
      <c r="AR151">
        <f>IF(+AS:AS&lt;1,VLOOKUP(+AQ:AQ,MLV,2),+AS:AS)</f>
        <v>178</v>
      </c>
      <c r="AS151">
        <f t="shared" si="107"/>
        <v>178</v>
      </c>
      <c r="AT151" s="5">
        <f>AT150+IF(+AV:AV&lt;1,1)</f>
        <v>25</v>
      </c>
      <c r="AU151">
        <f>IF(+AV:AV&lt;1,VLOOKUP(+AT:AT,MLV,2),+AV:AV)</f>
        <v>22149</v>
      </c>
      <c r="AV151">
        <f t="shared" si="108"/>
        <v>22149</v>
      </c>
    </row>
    <row r="152" spans="5:48" ht="13.5">
      <c r="E152"/>
      <c r="F152"/>
      <c r="G152"/>
      <c r="H152"/>
      <c r="I152"/>
      <c r="J152"/>
      <c r="K152"/>
      <c r="L152"/>
      <c r="M152"/>
      <c r="N152"/>
      <c r="P152" s="15">
        <f>P151+IF(+R:R&lt;1,1)</f>
        <v>3</v>
      </c>
      <c r="Q152">
        <f>IF(+R:R&lt;1,VLOOKUP(+P:P,MLV,2),+R:R)</f>
        <v>458</v>
      </c>
      <c r="R152">
        <f t="shared" si="99"/>
        <v>458</v>
      </c>
      <c r="S152" s="11">
        <f>S151+IF(+U:U&lt;1,1)</f>
        <v>26</v>
      </c>
      <c r="T152">
        <f>IF(+U:U&lt;1,VLOOKUP(+S:S,MLV,2),+U:U)</f>
        <v>24149</v>
      </c>
      <c r="U152">
        <f t="shared" si="100"/>
        <v>24149</v>
      </c>
      <c r="V152" s="24">
        <f>V151+IF(+X:X&lt;1,1)</f>
        <v>1</v>
      </c>
      <c r="W152">
        <f>IF(+X:X&lt;1,VLOOKUP(+V:V,MLV,2),+X:X)</f>
        <v>178</v>
      </c>
      <c r="X152">
        <f t="shared" si="101"/>
        <v>178</v>
      </c>
      <c r="Y152" s="13">
        <f>Y151+IF(+AA:AA&lt;1,1)</f>
        <v>0</v>
      </c>
      <c r="Z152">
        <f>IF(+AA:AA&lt;1,VLOOKUP(+Y:Y,MLV,2),+AA:AA)</f>
        <v>30</v>
      </c>
      <c r="AA152">
        <f t="shared" si="109"/>
        <v>30</v>
      </c>
      <c r="AB152" s="26">
        <f>AB151+IF(+AD:AD&lt;1,1)</f>
        <v>1</v>
      </c>
      <c r="AC152">
        <f>IF(+AD:AD&lt;1,VLOOKUP(+AB:AB,MLV,2),+AD:AD)</f>
        <v>178</v>
      </c>
      <c r="AD152">
        <f t="shared" si="102"/>
        <v>178</v>
      </c>
      <c r="AE152" s="19">
        <f>AE151+IF(+AG:AG&lt;1,1)</f>
        <v>0</v>
      </c>
      <c r="AF152">
        <f>IF(+AG:AG&lt;1,VLOOKUP(+AE:AE,MLV,2),+AG:AG)</f>
        <v>30</v>
      </c>
      <c r="AG152">
        <f t="shared" si="103"/>
        <v>30</v>
      </c>
      <c r="AH152" s="21">
        <f>AH151+IF(+AJ:AJ&lt;1,1)</f>
        <v>25</v>
      </c>
      <c r="AI152">
        <f>IF(+AJ:AJ&lt;1,VLOOKUP(+AH:AH,MLV,2),+AJ:AJ)</f>
        <v>5481</v>
      </c>
      <c r="AJ152">
        <f t="shared" si="104"/>
        <v>5481</v>
      </c>
      <c r="AK152" s="17">
        <f>AK151+IF(+AM:AM&lt;1,1)</f>
        <v>25</v>
      </c>
      <c r="AL152">
        <f>IF(+AM:AM&lt;1,VLOOKUP(+AK:AK,MLV,2),+AM:AM)</f>
        <v>22056</v>
      </c>
      <c r="AM152">
        <f t="shared" si="105"/>
        <v>22056</v>
      </c>
      <c r="AN152" s="9">
        <f>AN151+IF(+AP:AP&lt;1,1)</f>
        <v>3</v>
      </c>
      <c r="AO152">
        <f>IF(+AP:AP&lt;1,VLOOKUP(+AN:AN,MLV,2),+AP:AP)</f>
        <v>458</v>
      </c>
      <c r="AP152">
        <f t="shared" si="106"/>
        <v>458</v>
      </c>
      <c r="AQ152" s="7">
        <f>AQ151+IF(+AS:AS&lt;1,1)</f>
        <v>1</v>
      </c>
      <c r="AR152">
        <f>IF(+AS:AS&lt;1,VLOOKUP(+AQ:AQ,MLV,2),+AS:AS)</f>
        <v>178</v>
      </c>
      <c r="AS152">
        <f t="shared" si="107"/>
        <v>178</v>
      </c>
      <c r="AT152" s="5">
        <f>AT151+IF(+AV:AV&lt;1,1)</f>
        <v>25</v>
      </c>
      <c r="AU152">
        <f>IF(+AV:AV&lt;1,VLOOKUP(+AT:AT,MLV,2),+AV:AV)</f>
        <v>22149</v>
      </c>
      <c r="AV152">
        <f t="shared" si="108"/>
        <v>22149</v>
      </c>
    </row>
    <row r="153" spans="1:48" ht="13.5">
      <c r="A153" s="41"/>
      <c r="E153"/>
      <c r="F153"/>
      <c r="G153"/>
      <c r="H153"/>
      <c r="I153"/>
      <c r="J153"/>
      <c r="K153"/>
      <c r="L153"/>
      <c r="M153"/>
      <c r="N153"/>
      <c r="O153" s="41"/>
      <c r="P153" s="40">
        <f>P152+IF(+R:R&lt;1,1)</f>
        <v>3</v>
      </c>
      <c r="Q153" s="41">
        <f>IF(+R:R&lt;1,VLOOKUP(+P:P,MLV,2),+R:R)</f>
        <v>458</v>
      </c>
      <c r="R153" s="41">
        <f t="shared" si="99"/>
        <v>458</v>
      </c>
      <c r="S153" s="42">
        <f>S152+IF(+U:U&lt;1,1)</f>
        <v>26</v>
      </c>
      <c r="T153" s="41">
        <f>IF(+U:U&lt;1,VLOOKUP(+S:S,MLV,2),+U:U)</f>
        <v>24149</v>
      </c>
      <c r="U153" s="41">
        <f t="shared" si="100"/>
        <v>24149</v>
      </c>
      <c r="V153" s="43">
        <f>V152+IF(+X:X&lt;1,1)</f>
        <v>1</v>
      </c>
      <c r="W153" s="41">
        <f>IF(+X:X&lt;1,VLOOKUP(+V:V,MLV,2),+X:X)</f>
        <v>178</v>
      </c>
      <c r="X153" s="41">
        <f t="shared" si="101"/>
        <v>178</v>
      </c>
      <c r="Y153" s="44">
        <f>Y152+IF(+AA:AA&lt;1,1)</f>
        <v>0</v>
      </c>
      <c r="Z153" s="41">
        <f>IF(+AA:AA&lt;1,VLOOKUP(+Y:Y,MLV,2),+AA:AA)</f>
        <v>30</v>
      </c>
      <c r="AA153" s="41">
        <f t="shared" si="109"/>
        <v>30</v>
      </c>
      <c r="AB153" s="45">
        <f>AB152+IF(+AD:AD&lt;1,1)</f>
        <v>1</v>
      </c>
      <c r="AC153" s="41">
        <f>IF(+AD:AD&lt;1,VLOOKUP(+AB:AB,MLV,2),+AD:AD)</f>
        <v>178</v>
      </c>
      <c r="AD153" s="41">
        <f t="shared" si="102"/>
        <v>178</v>
      </c>
      <c r="AE153" s="46">
        <f>AE152+IF(+AG:AG&lt;1,1)</f>
        <v>0</v>
      </c>
      <c r="AF153" s="41">
        <f>IF(+AG:AG&lt;1,VLOOKUP(+AE:AE,MLV,2),+AG:AG)</f>
        <v>30</v>
      </c>
      <c r="AG153" s="41">
        <f t="shared" si="103"/>
        <v>30</v>
      </c>
      <c r="AH153" s="47">
        <f>AH152+IF(+AJ:AJ&lt;1,1)</f>
        <v>25</v>
      </c>
      <c r="AI153" s="41">
        <f>IF(+AJ:AJ&lt;1,VLOOKUP(+AH:AH,MLV,2),+AJ:AJ)</f>
        <v>5481</v>
      </c>
      <c r="AJ153" s="41">
        <f t="shared" si="104"/>
        <v>5481</v>
      </c>
      <c r="AK153" s="48">
        <f>AK152+IF(+AM:AM&lt;1,1)</f>
        <v>25</v>
      </c>
      <c r="AL153" s="41">
        <f>IF(+AM:AM&lt;1,VLOOKUP(+AK:AK,MLV,2),+AM:AM)</f>
        <v>22056</v>
      </c>
      <c r="AM153" s="41">
        <f t="shared" si="105"/>
        <v>22056</v>
      </c>
      <c r="AN153" s="49">
        <f>AN152+IF(+AP:AP&lt;1,1)</f>
        <v>3</v>
      </c>
      <c r="AO153" s="41">
        <f>IF(+AP:AP&lt;1,VLOOKUP(+AN:AN,MLV,2),+AP:AP)</f>
        <v>458</v>
      </c>
      <c r="AP153" s="41">
        <f t="shared" si="106"/>
        <v>458</v>
      </c>
      <c r="AQ153" s="50">
        <f>AQ152+IF(+AS:AS&lt;1,1)</f>
        <v>1</v>
      </c>
      <c r="AR153" s="41">
        <f>IF(+AS:AS&lt;1,VLOOKUP(+AQ:AQ,MLV,2),+AS:AS)</f>
        <v>178</v>
      </c>
      <c r="AS153" s="41">
        <f t="shared" si="107"/>
        <v>178</v>
      </c>
      <c r="AT153" s="51">
        <f>AT152+IF(+AV:AV&lt;1,1)</f>
        <v>25</v>
      </c>
      <c r="AU153" s="41">
        <f>IF(+AV:AV&lt;1,VLOOKUP(+AT:AT,MLV,2),+AV:AV)</f>
        <v>22149</v>
      </c>
      <c r="AV153" s="41">
        <f t="shared" si="108"/>
        <v>22149</v>
      </c>
    </row>
    <row r="154" spans="5:14" ht="13.5">
      <c r="E154"/>
      <c r="F154"/>
      <c r="G154"/>
      <c r="H154"/>
      <c r="I154"/>
      <c r="J154"/>
      <c r="K154"/>
      <c r="L154"/>
      <c r="M154"/>
      <c r="N154"/>
    </row>
    <row r="155" spans="5:14" ht="13.5">
      <c r="E155"/>
      <c r="F155"/>
      <c r="G155"/>
      <c r="H155"/>
      <c r="I155"/>
      <c r="J155"/>
      <c r="K155"/>
      <c r="L155"/>
      <c r="M155"/>
      <c r="N155"/>
    </row>
    <row r="156" spans="5:14" ht="13.5">
      <c r="E156"/>
      <c r="F156"/>
      <c r="G156"/>
      <c r="H156"/>
      <c r="I156"/>
      <c r="J156"/>
      <c r="K156"/>
      <c r="L156"/>
      <c r="M156"/>
      <c r="N156"/>
    </row>
    <row r="157" spans="5:14" ht="13.5">
      <c r="E157"/>
      <c r="F157"/>
      <c r="G157"/>
      <c r="H157"/>
      <c r="I157"/>
      <c r="J157"/>
      <c r="K157"/>
      <c r="L157"/>
      <c r="M157"/>
      <c r="N157"/>
    </row>
    <row r="158" spans="5:14" ht="13.5">
      <c r="E158"/>
      <c r="F158"/>
      <c r="G158"/>
      <c r="H158"/>
      <c r="I158"/>
      <c r="J158"/>
      <c r="K158"/>
      <c r="L158"/>
      <c r="M158"/>
      <c r="N158"/>
    </row>
    <row r="159" spans="5:14" ht="13.5">
      <c r="E159"/>
      <c r="F159"/>
      <c r="G159"/>
      <c r="H159"/>
      <c r="I159"/>
      <c r="J159"/>
      <c r="K159"/>
      <c r="L159"/>
      <c r="M159"/>
      <c r="N159"/>
    </row>
    <row r="160" spans="5:14" ht="13.5">
      <c r="E160"/>
      <c r="F160"/>
      <c r="G160"/>
      <c r="H160"/>
      <c r="I160"/>
      <c r="J160"/>
      <c r="K160"/>
      <c r="L160"/>
      <c r="M160"/>
      <c r="N160"/>
    </row>
    <row r="161" spans="5:14" ht="13.5">
      <c r="E161"/>
      <c r="F161"/>
      <c r="G161"/>
      <c r="H161"/>
      <c r="I161"/>
      <c r="J161"/>
      <c r="K161"/>
      <c r="L161"/>
      <c r="M161"/>
      <c r="N161"/>
    </row>
    <row r="162" spans="5:14" ht="13.5">
      <c r="E162"/>
      <c r="F162"/>
      <c r="G162"/>
      <c r="H162"/>
      <c r="I162"/>
      <c r="J162"/>
      <c r="K162"/>
      <c r="L162"/>
      <c r="M162"/>
      <c r="N162"/>
    </row>
    <row r="163" spans="5:14" ht="13.5">
      <c r="E163"/>
      <c r="F163"/>
      <c r="G163"/>
      <c r="H163"/>
      <c r="I163"/>
      <c r="J163"/>
      <c r="K163"/>
      <c r="L163"/>
      <c r="M163"/>
      <c r="N163"/>
    </row>
    <row r="164" spans="5:14" ht="13.5">
      <c r="E164"/>
      <c r="F164"/>
      <c r="G164"/>
      <c r="H164"/>
      <c r="I164"/>
      <c r="J164"/>
      <c r="K164"/>
      <c r="L164"/>
      <c r="M164"/>
      <c r="N164"/>
    </row>
    <row r="165" spans="5:14" ht="13.5">
      <c r="E165"/>
      <c r="F165"/>
      <c r="G165"/>
      <c r="H165"/>
      <c r="I165"/>
      <c r="J165"/>
      <c r="K165"/>
      <c r="L165"/>
      <c r="M165"/>
      <c r="N165"/>
    </row>
    <row r="166" spans="5:14" ht="13.5">
      <c r="E166"/>
      <c r="F166"/>
      <c r="G166"/>
      <c r="H166"/>
      <c r="I166"/>
      <c r="J166"/>
      <c r="K166"/>
      <c r="L166"/>
      <c r="M166"/>
      <c r="N166"/>
    </row>
    <row r="167" spans="5:14" ht="13.5">
      <c r="E167"/>
      <c r="F167"/>
      <c r="G167"/>
      <c r="H167"/>
      <c r="I167"/>
      <c r="J167"/>
      <c r="K167"/>
      <c r="L167"/>
      <c r="M167"/>
      <c r="N167"/>
    </row>
    <row r="168" spans="5:14" ht="13.5">
      <c r="E168"/>
      <c r="F168"/>
      <c r="G168"/>
      <c r="H168"/>
      <c r="I168"/>
      <c r="J168"/>
      <c r="K168"/>
      <c r="L168"/>
      <c r="M168"/>
      <c r="N168"/>
    </row>
    <row r="169" spans="5:14" ht="13.5">
      <c r="E169"/>
      <c r="F169"/>
      <c r="G169"/>
      <c r="H169"/>
      <c r="I169"/>
      <c r="J169"/>
      <c r="K169"/>
      <c r="L169"/>
      <c r="M169"/>
      <c r="N169"/>
    </row>
    <row r="170" spans="5:14" ht="13.5">
      <c r="E170"/>
      <c r="F170"/>
      <c r="G170"/>
      <c r="H170"/>
      <c r="I170"/>
      <c r="J170"/>
      <c r="K170"/>
      <c r="L170"/>
      <c r="M170"/>
      <c r="N170"/>
    </row>
    <row r="171" spans="5:14" ht="13.5">
      <c r="E171"/>
      <c r="F171"/>
      <c r="G171"/>
      <c r="H171"/>
      <c r="I171"/>
      <c r="J171"/>
      <c r="K171"/>
      <c r="L171"/>
      <c r="M171"/>
      <c r="N171"/>
    </row>
    <row r="172" spans="5:14" ht="13.5">
      <c r="E172"/>
      <c r="F172"/>
      <c r="G172"/>
      <c r="H172"/>
      <c r="I172"/>
      <c r="J172"/>
      <c r="K172"/>
      <c r="L172"/>
      <c r="M172"/>
      <c r="N172"/>
    </row>
    <row r="173" spans="5:14" ht="13.5">
      <c r="E173"/>
      <c r="F173"/>
      <c r="G173"/>
      <c r="H173"/>
      <c r="I173"/>
      <c r="J173"/>
      <c r="K173"/>
      <c r="L173"/>
      <c r="M173"/>
      <c r="N173"/>
    </row>
    <row r="174" spans="5:14" ht="13.5">
      <c r="E174"/>
      <c r="F174"/>
      <c r="G174"/>
      <c r="H174"/>
      <c r="I174"/>
      <c r="J174"/>
      <c r="K174"/>
      <c r="L174"/>
      <c r="M174"/>
      <c r="N174"/>
    </row>
    <row r="175" spans="5:14" ht="13.5">
      <c r="E175"/>
      <c r="F175"/>
      <c r="G175"/>
      <c r="H175"/>
      <c r="I175"/>
      <c r="J175"/>
      <c r="K175"/>
      <c r="L175"/>
      <c r="M175"/>
      <c r="N175"/>
    </row>
    <row r="176" spans="5:14" ht="13.5">
      <c r="E176"/>
      <c r="F176"/>
      <c r="G176"/>
      <c r="H176"/>
      <c r="I176"/>
      <c r="J176"/>
      <c r="K176"/>
      <c r="L176"/>
      <c r="M176"/>
      <c r="N176"/>
    </row>
    <row r="177" spans="5:14" ht="13.5">
      <c r="E177"/>
      <c r="F177"/>
      <c r="G177"/>
      <c r="H177"/>
      <c r="I177"/>
      <c r="J177"/>
      <c r="K177"/>
      <c r="L177"/>
      <c r="M177"/>
      <c r="N177"/>
    </row>
    <row r="178" spans="5:14" ht="13.5">
      <c r="E178"/>
      <c r="F178"/>
      <c r="G178"/>
      <c r="H178"/>
      <c r="I178"/>
      <c r="J178"/>
      <c r="K178"/>
      <c r="L178"/>
      <c r="M178"/>
      <c r="N178"/>
    </row>
    <row r="179" spans="5:14" ht="13.5">
      <c r="E179"/>
      <c r="F179"/>
      <c r="G179"/>
      <c r="H179"/>
      <c r="I179"/>
      <c r="J179"/>
      <c r="K179"/>
      <c r="L179"/>
      <c r="M179"/>
      <c r="N179"/>
    </row>
    <row r="180" spans="5:14" ht="13.5">
      <c r="E180"/>
      <c r="F180"/>
      <c r="G180"/>
      <c r="H180"/>
      <c r="I180"/>
      <c r="J180"/>
      <c r="K180"/>
      <c r="L180"/>
      <c r="M180"/>
      <c r="N180"/>
    </row>
    <row r="181" spans="5:14" ht="13.5">
      <c r="E181"/>
      <c r="F181"/>
      <c r="G181"/>
      <c r="H181"/>
      <c r="I181"/>
      <c r="J181"/>
      <c r="K181"/>
      <c r="L181"/>
      <c r="M181"/>
      <c r="N181"/>
    </row>
    <row r="182" spans="5:14" ht="13.5">
      <c r="E182"/>
      <c r="F182"/>
      <c r="G182"/>
      <c r="H182"/>
      <c r="I182"/>
      <c r="J182"/>
      <c r="K182"/>
      <c r="L182"/>
      <c r="M182"/>
      <c r="N182"/>
    </row>
    <row r="183" spans="5:14" ht="13.5">
      <c r="E183"/>
      <c r="F183"/>
      <c r="G183"/>
      <c r="H183"/>
      <c r="I183"/>
      <c r="J183"/>
      <c r="K183"/>
      <c r="L183"/>
      <c r="M183"/>
      <c r="N183"/>
    </row>
    <row r="184" spans="5:14" ht="13.5">
      <c r="E184"/>
      <c r="F184"/>
      <c r="G184"/>
      <c r="H184"/>
      <c r="I184"/>
      <c r="J184"/>
      <c r="K184"/>
      <c r="L184"/>
      <c r="M184"/>
      <c r="N184"/>
    </row>
    <row r="185" spans="5:14" ht="13.5">
      <c r="E185"/>
      <c r="F185"/>
      <c r="G185"/>
      <c r="H185"/>
      <c r="I185"/>
      <c r="J185"/>
      <c r="K185"/>
      <c r="L185"/>
      <c r="M185"/>
      <c r="N185"/>
    </row>
    <row r="186" spans="5:14" ht="13.5">
      <c r="E186"/>
      <c r="F186"/>
      <c r="G186"/>
      <c r="H186"/>
      <c r="I186"/>
      <c r="J186"/>
      <c r="K186"/>
      <c r="L186"/>
      <c r="M186"/>
      <c r="N18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O232"/>
  <sheetViews>
    <sheetView zoomScalePageLayoutView="0" workbookViewId="0" topLeftCell="Y4">
      <selection activeCell="AG34" sqref="AG34"/>
    </sheetView>
  </sheetViews>
  <sheetFormatPr defaultColWidth="9.140625" defaultRowHeight="15"/>
  <cols>
    <col min="7" max="7" width="4.57421875" style="0" customWidth="1"/>
    <col min="16" max="16" width="4.57421875" style="0" customWidth="1"/>
    <col min="17" max="17" width="6.57421875" style="0" customWidth="1"/>
    <col min="29" max="30" width="4.57421875" style="0" customWidth="1"/>
    <col min="33" max="41" width="4.57421875" style="0" customWidth="1"/>
  </cols>
  <sheetData>
    <row r="2" ht="13.5">
      <c r="B2" t="s">
        <v>180</v>
      </c>
    </row>
    <row r="3" ht="13.5">
      <c r="B3" t="s">
        <v>181</v>
      </c>
    </row>
    <row r="4" ht="13.5">
      <c r="B4" t="s">
        <v>182</v>
      </c>
    </row>
    <row r="5" ht="13.5">
      <c r="B5" t="s">
        <v>183</v>
      </c>
    </row>
    <row r="6" ht="13.5">
      <c r="B6" t="s">
        <v>206</v>
      </c>
    </row>
    <row r="7" ht="13.5">
      <c r="B7" t="s">
        <v>207</v>
      </c>
    </row>
    <row r="8" ht="13.5">
      <c r="B8" t="s">
        <v>205</v>
      </c>
    </row>
    <row r="10" spans="9:41" ht="13.5">
      <c r="I10" t="s">
        <v>119</v>
      </c>
      <c r="J10" t="s">
        <v>120</v>
      </c>
      <c r="K10" t="s">
        <v>121</v>
      </c>
      <c r="L10" t="s">
        <v>122</v>
      </c>
      <c r="M10" t="s">
        <v>614</v>
      </c>
      <c r="N10" t="s">
        <v>615</v>
      </c>
      <c r="R10" t="s">
        <v>615</v>
      </c>
      <c r="S10" t="s">
        <v>614</v>
      </c>
      <c r="T10" t="s">
        <v>616</v>
      </c>
      <c r="W10" t="s">
        <v>145</v>
      </c>
      <c r="AB10" t="s">
        <v>257</v>
      </c>
      <c r="AC10" t="s">
        <v>258</v>
      </c>
      <c r="AD10" t="s">
        <v>259</v>
      </c>
      <c r="AF10" t="s">
        <v>588</v>
      </c>
      <c r="AG10" t="s">
        <v>483</v>
      </c>
      <c r="AH10" t="s">
        <v>484</v>
      </c>
      <c r="AI10" t="s">
        <v>485</v>
      </c>
      <c r="AJ10" t="s">
        <v>486</v>
      </c>
      <c r="AK10" t="s">
        <v>487</v>
      </c>
      <c r="AL10" t="s">
        <v>488</v>
      </c>
      <c r="AM10" t="s">
        <v>228</v>
      </c>
      <c r="AN10" t="s">
        <v>489</v>
      </c>
      <c r="AO10" t="s">
        <v>490</v>
      </c>
    </row>
    <row r="11" spans="1:41" ht="13.5">
      <c r="A11" t="s">
        <v>15</v>
      </c>
      <c r="B11" t="s">
        <v>16</v>
      </c>
      <c r="D11" t="s">
        <v>117</v>
      </c>
      <c r="E11" t="s">
        <v>16</v>
      </c>
      <c r="G11" t="s">
        <v>118</v>
      </c>
      <c r="H11" t="s">
        <v>16</v>
      </c>
      <c r="I11">
        <v>300</v>
      </c>
      <c r="J11">
        <v>1450</v>
      </c>
      <c r="K11">
        <v>5555</v>
      </c>
      <c r="L11">
        <v>6000</v>
      </c>
      <c r="M11">
        <f>INT((1718+1865)/2)</f>
        <v>1791</v>
      </c>
      <c r="N11">
        <f>1718+1865</f>
        <v>3583</v>
      </c>
      <c r="P11" t="s">
        <v>117</v>
      </c>
      <c r="Q11" t="s">
        <v>16</v>
      </c>
      <c r="R11">
        <f>1718+1865</f>
        <v>3583</v>
      </c>
      <c r="S11">
        <f>INT((1718+1865)/2)</f>
        <v>1791</v>
      </c>
      <c r="T11">
        <f>INT((1718+1865)/3)</f>
        <v>1194</v>
      </c>
      <c r="W11" t="s">
        <v>123</v>
      </c>
      <c r="AB11">
        <v>0</v>
      </c>
      <c r="AC11">
        <v>18</v>
      </c>
      <c r="AD11">
        <v>4</v>
      </c>
      <c r="AF11">
        <v>0</v>
      </c>
      <c r="AG11">
        <v>1</v>
      </c>
      <c r="AH11">
        <v>2</v>
      </c>
      <c r="AI11">
        <v>3</v>
      </c>
      <c r="AJ11">
        <v>1</v>
      </c>
      <c r="AK11">
        <v>2</v>
      </c>
      <c r="AL11">
        <v>2</v>
      </c>
      <c r="AM11">
        <v>5</v>
      </c>
      <c r="AN11">
        <v>0</v>
      </c>
      <c r="AO11">
        <v>2</v>
      </c>
    </row>
    <row r="12" spans="1:41" ht="13.5">
      <c r="A12" t="s">
        <v>17</v>
      </c>
      <c r="B12">
        <v>50</v>
      </c>
      <c r="D12">
        <v>1</v>
      </c>
      <c r="E12">
        <v>60</v>
      </c>
      <c r="G12">
        <v>1</v>
      </c>
      <c r="H12">
        <v>30</v>
      </c>
      <c r="I12">
        <f aca="true" t="shared" si="0" ref="I12:N12">ROUNDUP($H12/I$11,0)</f>
        <v>1</v>
      </c>
      <c r="J12">
        <f t="shared" si="0"/>
        <v>1</v>
      </c>
      <c r="K12">
        <f t="shared" si="0"/>
        <v>1</v>
      </c>
      <c r="L12">
        <f t="shared" si="0"/>
        <v>1</v>
      </c>
      <c r="M12">
        <f t="shared" si="0"/>
        <v>1</v>
      </c>
      <c r="N12">
        <f t="shared" si="0"/>
        <v>1</v>
      </c>
      <c r="P12">
        <v>1</v>
      </c>
      <c r="Q12">
        <v>60</v>
      </c>
      <c r="R12">
        <f>ROUNDUP($Q12/R$11,0)</f>
        <v>1</v>
      </c>
      <c r="S12">
        <f>ROUNDUP($Q12/S$11,0)</f>
        <v>1</v>
      </c>
      <c r="T12">
        <f>ROUNDUP($Q12/T$11,0)</f>
        <v>1</v>
      </c>
      <c r="W12" t="s">
        <v>124</v>
      </c>
      <c r="AB12" t="s">
        <v>260</v>
      </c>
      <c r="AC12">
        <v>18</v>
      </c>
      <c r="AD12">
        <v>5</v>
      </c>
      <c r="AF12">
        <v>1</v>
      </c>
      <c r="AG12">
        <v>2</v>
      </c>
      <c r="AH12">
        <v>3</v>
      </c>
      <c r="AI12">
        <v>4</v>
      </c>
      <c r="AJ12">
        <v>1</v>
      </c>
      <c r="AK12">
        <v>2</v>
      </c>
      <c r="AL12">
        <v>2</v>
      </c>
      <c r="AM12">
        <v>5</v>
      </c>
      <c r="AN12">
        <v>1</v>
      </c>
      <c r="AO12">
        <v>3</v>
      </c>
    </row>
    <row r="13" spans="1:41" ht="13.5">
      <c r="A13" t="s">
        <v>18</v>
      </c>
      <c r="B13">
        <v>50</v>
      </c>
      <c r="D13">
        <v>2</v>
      </c>
      <c r="E13">
        <v>157</v>
      </c>
      <c r="G13">
        <v>2</v>
      </c>
      <c r="H13">
        <v>178</v>
      </c>
      <c r="I13">
        <f aca="true" t="shared" si="1" ref="I13:N51">ROUNDUP($H13/I$11,0)</f>
        <v>1</v>
      </c>
      <c r="J13">
        <f t="shared" si="1"/>
        <v>1</v>
      </c>
      <c r="K13">
        <f t="shared" si="1"/>
        <v>1</v>
      </c>
      <c r="L13">
        <f t="shared" si="1"/>
        <v>1</v>
      </c>
      <c r="M13">
        <f t="shared" si="1"/>
        <v>1</v>
      </c>
      <c r="N13">
        <f t="shared" si="1"/>
        <v>1</v>
      </c>
      <c r="P13">
        <v>2</v>
      </c>
      <c r="Q13">
        <v>157</v>
      </c>
      <c r="R13">
        <f aca="true" t="shared" si="2" ref="R13:T61">ROUNDUP($Q13/R$11,0)</f>
        <v>1</v>
      </c>
      <c r="S13">
        <f t="shared" si="2"/>
        <v>1</v>
      </c>
      <c r="T13">
        <f t="shared" si="2"/>
        <v>1</v>
      </c>
      <c r="W13" t="s">
        <v>125</v>
      </c>
      <c r="AB13" t="s">
        <v>261</v>
      </c>
      <c r="AC13">
        <v>25</v>
      </c>
      <c r="AD13">
        <v>5</v>
      </c>
      <c r="AF13">
        <v>2</v>
      </c>
      <c r="AG13">
        <v>3</v>
      </c>
      <c r="AH13">
        <v>4</v>
      </c>
      <c r="AI13">
        <v>5</v>
      </c>
      <c r="AJ13">
        <v>2</v>
      </c>
      <c r="AK13">
        <v>3</v>
      </c>
      <c r="AL13">
        <v>3</v>
      </c>
      <c r="AM13">
        <v>5</v>
      </c>
      <c r="AN13">
        <v>2</v>
      </c>
      <c r="AO13">
        <v>4</v>
      </c>
    </row>
    <row r="14" spans="1:41" ht="13.5">
      <c r="A14" t="s">
        <v>19</v>
      </c>
      <c r="B14">
        <v>60</v>
      </c>
      <c r="D14">
        <v>3</v>
      </c>
      <c r="E14">
        <v>174</v>
      </c>
      <c r="G14">
        <v>3</v>
      </c>
      <c r="H14">
        <v>290</v>
      </c>
      <c r="I14">
        <f t="shared" si="1"/>
        <v>1</v>
      </c>
      <c r="J14">
        <f t="shared" si="1"/>
        <v>1</v>
      </c>
      <c r="K14">
        <f t="shared" si="1"/>
        <v>1</v>
      </c>
      <c r="L14">
        <f t="shared" si="1"/>
        <v>1</v>
      </c>
      <c r="M14">
        <f t="shared" si="1"/>
        <v>1</v>
      </c>
      <c r="N14">
        <f t="shared" si="1"/>
        <v>1</v>
      </c>
      <c r="P14">
        <v>3</v>
      </c>
      <c r="Q14">
        <v>174</v>
      </c>
      <c r="R14">
        <f t="shared" si="2"/>
        <v>1</v>
      </c>
      <c r="S14">
        <f t="shared" si="2"/>
        <v>1</v>
      </c>
      <c r="T14">
        <f t="shared" si="2"/>
        <v>1</v>
      </c>
      <c r="W14" t="s">
        <v>126</v>
      </c>
      <c r="AB14" t="s">
        <v>262</v>
      </c>
      <c r="AC14">
        <v>31</v>
      </c>
      <c r="AD14">
        <v>5</v>
      </c>
      <c r="AF14">
        <v>3</v>
      </c>
      <c r="AG14">
        <v>4</v>
      </c>
      <c r="AH14">
        <v>5</v>
      </c>
      <c r="AI14">
        <v>6</v>
      </c>
      <c r="AJ14">
        <v>3</v>
      </c>
      <c r="AK14">
        <v>4</v>
      </c>
      <c r="AL14">
        <v>3</v>
      </c>
      <c r="AM14">
        <v>5</v>
      </c>
      <c r="AN14">
        <v>3</v>
      </c>
      <c r="AO14">
        <v>5</v>
      </c>
    </row>
    <row r="15" spans="1:41" ht="13.5">
      <c r="A15" t="s">
        <v>20</v>
      </c>
      <c r="B15">
        <v>60</v>
      </c>
      <c r="D15">
        <v>4</v>
      </c>
      <c r="E15">
        <v>205</v>
      </c>
      <c r="G15">
        <v>4</v>
      </c>
      <c r="H15">
        <v>458</v>
      </c>
      <c r="I15">
        <f t="shared" si="1"/>
        <v>2</v>
      </c>
      <c r="J15">
        <f t="shared" si="1"/>
        <v>1</v>
      </c>
      <c r="K15">
        <f t="shared" si="1"/>
        <v>1</v>
      </c>
      <c r="L15">
        <f t="shared" si="1"/>
        <v>1</v>
      </c>
      <c r="M15">
        <f t="shared" si="1"/>
        <v>1</v>
      </c>
      <c r="N15">
        <f t="shared" si="1"/>
        <v>1</v>
      </c>
      <c r="P15">
        <v>4</v>
      </c>
      <c r="Q15">
        <v>205</v>
      </c>
      <c r="R15">
        <f t="shared" si="2"/>
        <v>1</v>
      </c>
      <c r="S15">
        <f t="shared" si="2"/>
        <v>1</v>
      </c>
      <c r="T15">
        <f t="shared" si="2"/>
        <v>1</v>
      </c>
      <c r="W15" t="s">
        <v>127</v>
      </c>
      <c r="AB15" t="s">
        <v>263</v>
      </c>
      <c r="AC15">
        <v>38</v>
      </c>
      <c r="AD15">
        <v>5</v>
      </c>
      <c r="AF15">
        <v>4</v>
      </c>
      <c r="AG15">
        <v>5</v>
      </c>
      <c r="AH15">
        <v>6</v>
      </c>
      <c r="AI15">
        <v>7</v>
      </c>
      <c r="AJ15">
        <v>4</v>
      </c>
      <c r="AK15">
        <v>5</v>
      </c>
      <c r="AL15">
        <v>4</v>
      </c>
      <c r="AM15">
        <v>6</v>
      </c>
      <c r="AN15">
        <v>4</v>
      </c>
      <c r="AO15">
        <v>6</v>
      </c>
    </row>
    <row r="16" spans="1:41" ht="13.5">
      <c r="A16" t="s">
        <v>21</v>
      </c>
      <c r="B16">
        <v>80</v>
      </c>
      <c r="D16">
        <v>5</v>
      </c>
      <c r="E16">
        <v>256</v>
      </c>
      <c r="G16">
        <v>5</v>
      </c>
      <c r="H16">
        <v>686</v>
      </c>
      <c r="I16">
        <f t="shared" si="1"/>
        <v>3</v>
      </c>
      <c r="J16">
        <f t="shared" si="1"/>
        <v>1</v>
      </c>
      <c r="K16">
        <f t="shared" si="1"/>
        <v>1</v>
      </c>
      <c r="L16">
        <f t="shared" si="1"/>
        <v>1</v>
      </c>
      <c r="M16">
        <f t="shared" si="1"/>
        <v>1</v>
      </c>
      <c r="N16">
        <f t="shared" si="1"/>
        <v>1</v>
      </c>
      <c r="P16">
        <v>5</v>
      </c>
      <c r="Q16">
        <v>256</v>
      </c>
      <c r="R16">
        <f t="shared" si="2"/>
        <v>1</v>
      </c>
      <c r="S16">
        <f t="shared" si="2"/>
        <v>1</v>
      </c>
      <c r="T16">
        <f t="shared" si="2"/>
        <v>1</v>
      </c>
      <c r="W16" t="s">
        <v>128</v>
      </c>
      <c r="AB16" t="s">
        <v>264</v>
      </c>
      <c r="AC16">
        <v>45</v>
      </c>
      <c r="AD16">
        <v>5</v>
      </c>
      <c r="AF16">
        <v>5</v>
      </c>
      <c r="AG16">
        <v>6</v>
      </c>
      <c r="AH16">
        <v>7</v>
      </c>
      <c r="AI16">
        <v>8</v>
      </c>
      <c r="AJ16">
        <v>5</v>
      </c>
      <c r="AK16">
        <v>5</v>
      </c>
      <c r="AL16">
        <v>4</v>
      </c>
      <c r="AM16">
        <v>6</v>
      </c>
      <c r="AN16">
        <v>5</v>
      </c>
      <c r="AO16">
        <v>7</v>
      </c>
    </row>
    <row r="17" spans="1:41" ht="13.5">
      <c r="A17" t="s">
        <v>22</v>
      </c>
      <c r="B17">
        <v>100</v>
      </c>
      <c r="D17">
        <v>6</v>
      </c>
      <c r="E17">
        <v>330</v>
      </c>
      <c r="G17">
        <v>6</v>
      </c>
      <c r="H17">
        <v>975</v>
      </c>
      <c r="I17">
        <f t="shared" si="1"/>
        <v>4</v>
      </c>
      <c r="J17">
        <f t="shared" si="1"/>
        <v>1</v>
      </c>
      <c r="K17">
        <f t="shared" si="1"/>
        <v>1</v>
      </c>
      <c r="L17">
        <f t="shared" si="1"/>
        <v>1</v>
      </c>
      <c r="M17">
        <f t="shared" si="1"/>
        <v>1</v>
      </c>
      <c r="N17">
        <f t="shared" si="1"/>
        <v>1</v>
      </c>
      <c r="P17">
        <v>6</v>
      </c>
      <c r="Q17">
        <v>330</v>
      </c>
      <c r="R17">
        <f t="shared" si="2"/>
        <v>1</v>
      </c>
      <c r="S17">
        <f t="shared" si="2"/>
        <v>1</v>
      </c>
      <c r="T17">
        <f t="shared" si="2"/>
        <v>1</v>
      </c>
      <c r="W17" t="s">
        <v>129</v>
      </c>
      <c r="AB17" t="s">
        <v>265</v>
      </c>
      <c r="AC17">
        <v>52</v>
      </c>
      <c r="AD17">
        <v>5</v>
      </c>
      <c r="AF17">
        <v>6</v>
      </c>
      <c r="AG17">
        <v>7</v>
      </c>
      <c r="AH17">
        <v>8</v>
      </c>
      <c r="AI17">
        <v>9</v>
      </c>
      <c r="AJ17">
        <v>6</v>
      </c>
      <c r="AK17">
        <v>6</v>
      </c>
      <c r="AL17">
        <v>5</v>
      </c>
      <c r="AM17">
        <v>6</v>
      </c>
      <c r="AN17">
        <v>6</v>
      </c>
      <c r="AO17">
        <v>8</v>
      </c>
    </row>
    <row r="18" spans="1:41" ht="13.5">
      <c r="A18" t="s">
        <v>23</v>
      </c>
      <c r="B18">
        <v>150</v>
      </c>
      <c r="D18">
        <v>7</v>
      </c>
      <c r="E18">
        <v>432</v>
      </c>
      <c r="G18">
        <v>7</v>
      </c>
      <c r="H18">
        <v>1329</v>
      </c>
      <c r="I18">
        <f t="shared" si="1"/>
        <v>5</v>
      </c>
      <c r="J18">
        <f t="shared" si="1"/>
        <v>1</v>
      </c>
      <c r="K18">
        <f t="shared" si="1"/>
        <v>1</v>
      </c>
      <c r="L18">
        <f t="shared" si="1"/>
        <v>1</v>
      </c>
      <c r="M18">
        <f t="shared" si="1"/>
        <v>1</v>
      </c>
      <c r="N18">
        <f t="shared" si="1"/>
        <v>1</v>
      </c>
      <c r="P18">
        <v>7</v>
      </c>
      <c r="Q18">
        <v>432</v>
      </c>
      <c r="R18">
        <f t="shared" si="2"/>
        <v>1</v>
      </c>
      <c r="S18">
        <f t="shared" si="2"/>
        <v>1</v>
      </c>
      <c r="T18">
        <f t="shared" si="2"/>
        <v>1</v>
      </c>
      <c r="W18" t="s">
        <v>130</v>
      </c>
      <c r="AB18" t="s">
        <v>266</v>
      </c>
      <c r="AC18">
        <v>58</v>
      </c>
      <c r="AD18">
        <v>5</v>
      </c>
      <c r="AF18">
        <v>7</v>
      </c>
      <c r="AG18">
        <v>8</v>
      </c>
      <c r="AH18">
        <v>9</v>
      </c>
      <c r="AI18">
        <v>10</v>
      </c>
      <c r="AJ18">
        <v>7</v>
      </c>
      <c r="AK18">
        <v>7</v>
      </c>
      <c r="AL18">
        <v>5</v>
      </c>
      <c r="AM18">
        <v>6</v>
      </c>
      <c r="AN18">
        <v>6</v>
      </c>
      <c r="AO18">
        <v>9</v>
      </c>
    </row>
    <row r="19" spans="1:41" ht="13.5">
      <c r="A19" t="s">
        <v>24</v>
      </c>
      <c r="B19">
        <v>150</v>
      </c>
      <c r="D19">
        <v>8</v>
      </c>
      <c r="E19">
        <v>565</v>
      </c>
      <c r="G19">
        <v>8</v>
      </c>
      <c r="H19">
        <v>1749</v>
      </c>
      <c r="I19">
        <f t="shared" si="1"/>
        <v>6</v>
      </c>
      <c r="J19">
        <f t="shared" si="1"/>
        <v>2</v>
      </c>
      <c r="K19">
        <f t="shared" si="1"/>
        <v>1</v>
      </c>
      <c r="L19">
        <f t="shared" si="1"/>
        <v>1</v>
      </c>
      <c r="M19">
        <f t="shared" si="1"/>
        <v>1</v>
      </c>
      <c r="N19">
        <f t="shared" si="1"/>
        <v>1</v>
      </c>
      <c r="P19">
        <v>8</v>
      </c>
      <c r="Q19">
        <v>565</v>
      </c>
      <c r="R19">
        <f t="shared" si="2"/>
        <v>1</v>
      </c>
      <c r="S19">
        <f t="shared" si="2"/>
        <v>1</v>
      </c>
      <c r="T19">
        <f t="shared" si="2"/>
        <v>1</v>
      </c>
      <c r="W19" t="s">
        <v>131</v>
      </c>
      <c r="AB19" t="s">
        <v>267</v>
      </c>
      <c r="AC19">
        <v>65</v>
      </c>
      <c r="AD19">
        <v>5</v>
      </c>
      <c r="AF19">
        <v>8</v>
      </c>
      <c r="AG19">
        <v>9</v>
      </c>
      <c r="AH19">
        <v>10</v>
      </c>
      <c r="AI19">
        <v>11</v>
      </c>
      <c r="AJ19">
        <v>8</v>
      </c>
      <c r="AK19">
        <v>8</v>
      </c>
      <c r="AL19">
        <v>6</v>
      </c>
      <c r="AM19">
        <v>7</v>
      </c>
      <c r="AN19">
        <v>8</v>
      </c>
      <c r="AO19">
        <v>10</v>
      </c>
    </row>
    <row r="20" spans="1:41" ht="13.5">
      <c r="A20" t="s">
        <v>25</v>
      </c>
      <c r="B20">
        <v>200</v>
      </c>
      <c r="D20">
        <v>9</v>
      </c>
      <c r="E20">
        <v>735</v>
      </c>
      <c r="G20">
        <v>9</v>
      </c>
      <c r="H20">
        <v>2236</v>
      </c>
      <c r="I20">
        <f t="shared" si="1"/>
        <v>8</v>
      </c>
      <c r="J20">
        <f t="shared" si="1"/>
        <v>2</v>
      </c>
      <c r="K20">
        <f t="shared" si="1"/>
        <v>1</v>
      </c>
      <c r="L20">
        <f t="shared" si="1"/>
        <v>1</v>
      </c>
      <c r="M20">
        <f t="shared" si="1"/>
        <v>2</v>
      </c>
      <c r="N20">
        <f t="shared" si="1"/>
        <v>1</v>
      </c>
      <c r="P20">
        <v>9</v>
      </c>
      <c r="Q20">
        <v>735</v>
      </c>
      <c r="R20">
        <f t="shared" si="2"/>
        <v>1</v>
      </c>
      <c r="S20">
        <f t="shared" si="2"/>
        <v>1</v>
      </c>
      <c r="T20">
        <f t="shared" si="2"/>
        <v>1</v>
      </c>
      <c r="W20" t="s">
        <v>132</v>
      </c>
      <c r="AB20">
        <v>64</v>
      </c>
      <c r="AC20">
        <v>71</v>
      </c>
      <c r="AD20">
        <v>5</v>
      </c>
      <c r="AF20">
        <v>9</v>
      </c>
      <c r="AG20">
        <v>10</v>
      </c>
      <c r="AH20">
        <v>11</v>
      </c>
      <c r="AI20">
        <v>12</v>
      </c>
      <c r="AJ20">
        <v>9</v>
      </c>
      <c r="AK20">
        <v>8</v>
      </c>
      <c r="AL20">
        <v>6</v>
      </c>
      <c r="AM20">
        <v>7</v>
      </c>
      <c r="AN20">
        <v>9</v>
      </c>
      <c r="AO20">
        <v>11</v>
      </c>
    </row>
    <row r="21" spans="1:41" ht="13.5">
      <c r="A21" t="s">
        <v>26</v>
      </c>
      <c r="B21">
        <v>200</v>
      </c>
      <c r="D21">
        <v>10</v>
      </c>
      <c r="E21">
        <v>944</v>
      </c>
      <c r="G21">
        <v>10</v>
      </c>
      <c r="H21">
        <v>2794</v>
      </c>
      <c r="I21">
        <f t="shared" si="1"/>
        <v>10</v>
      </c>
      <c r="J21">
        <f t="shared" si="1"/>
        <v>2</v>
      </c>
      <c r="K21">
        <f t="shared" si="1"/>
        <v>1</v>
      </c>
      <c r="L21">
        <f t="shared" si="1"/>
        <v>1</v>
      </c>
      <c r="M21">
        <f t="shared" si="1"/>
        <v>2</v>
      </c>
      <c r="N21">
        <f t="shared" si="1"/>
        <v>1</v>
      </c>
      <c r="P21">
        <v>10</v>
      </c>
      <c r="Q21">
        <v>944</v>
      </c>
      <c r="R21">
        <f t="shared" si="2"/>
        <v>1</v>
      </c>
      <c r="S21">
        <f t="shared" si="2"/>
        <v>1</v>
      </c>
      <c r="T21">
        <f t="shared" si="2"/>
        <v>1</v>
      </c>
      <c r="W21" t="s">
        <v>133</v>
      </c>
      <c r="AB21" t="s">
        <v>268</v>
      </c>
      <c r="AC21">
        <v>71</v>
      </c>
      <c r="AD21">
        <v>6</v>
      </c>
      <c r="AF21">
        <v>10</v>
      </c>
      <c r="AG21">
        <v>11</v>
      </c>
      <c r="AH21">
        <v>12</v>
      </c>
      <c r="AI21">
        <v>13</v>
      </c>
      <c r="AJ21">
        <v>10</v>
      </c>
      <c r="AK21">
        <v>9</v>
      </c>
      <c r="AL21">
        <v>7</v>
      </c>
      <c r="AM21">
        <v>7</v>
      </c>
      <c r="AN21">
        <v>9</v>
      </c>
      <c r="AO21">
        <v>12</v>
      </c>
    </row>
    <row r="22" spans="1:41" ht="13.5">
      <c r="A22" t="s">
        <v>27</v>
      </c>
      <c r="B22">
        <v>250</v>
      </c>
      <c r="D22">
        <v>11</v>
      </c>
      <c r="E22">
        <v>1197</v>
      </c>
      <c r="G22">
        <v>11</v>
      </c>
      <c r="H22">
        <v>3422</v>
      </c>
      <c r="I22">
        <f t="shared" si="1"/>
        <v>12</v>
      </c>
      <c r="J22">
        <f t="shared" si="1"/>
        <v>3</v>
      </c>
      <c r="K22">
        <f t="shared" si="1"/>
        <v>1</v>
      </c>
      <c r="L22">
        <f t="shared" si="1"/>
        <v>1</v>
      </c>
      <c r="M22">
        <f t="shared" si="1"/>
        <v>2</v>
      </c>
      <c r="N22">
        <f t="shared" si="1"/>
        <v>1</v>
      </c>
      <c r="P22">
        <v>11</v>
      </c>
      <c r="Q22">
        <v>1197</v>
      </c>
      <c r="R22">
        <f t="shared" si="2"/>
        <v>1</v>
      </c>
      <c r="S22">
        <f t="shared" si="2"/>
        <v>1</v>
      </c>
      <c r="T22">
        <f t="shared" si="2"/>
        <v>2</v>
      </c>
      <c r="W22" t="s">
        <v>134</v>
      </c>
      <c r="AB22" t="s">
        <v>269</v>
      </c>
      <c r="AC22">
        <v>78</v>
      </c>
      <c r="AD22">
        <v>6</v>
      </c>
      <c r="AF22">
        <v>11</v>
      </c>
      <c r="AG22">
        <v>12</v>
      </c>
      <c r="AH22">
        <v>13</v>
      </c>
      <c r="AI22">
        <v>14</v>
      </c>
      <c r="AJ22">
        <v>11</v>
      </c>
      <c r="AK22">
        <v>10</v>
      </c>
      <c r="AL22">
        <v>7</v>
      </c>
      <c r="AM22">
        <v>7</v>
      </c>
      <c r="AN22">
        <v>10</v>
      </c>
      <c r="AO22">
        <v>13</v>
      </c>
    </row>
    <row r="23" spans="1:41" ht="13.5">
      <c r="A23" t="s">
        <v>28</v>
      </c>
      <c r="B23">
        <v>250</v>
      </c>
      <c r="D23">
        <v>12</v>
      </c>
      <c r="E23">
        <v>1497</v>
      </c>
      <c r="G23">
        <v>12</v>
      </c>
      <c r="H23">
        <v>4123</v>
      </c>
      <c r="I23">
        <f t="shared" si="1"/>
        <v>14</v>
      </c>
      <c r="J23">
        <f t="shared" si="1"/>
        <v>3</v>
      </c>
      <c r="K23">
        <f t="shared" si="1"/>
        <v>1</v>
      </c>
      <c r="L23">
        <f t="shared" si="1"/>
        <v>1</v>
      </c>
      <c r="M23">
        <f t="shared" si="1"/>
        <v>3</v>
      </c>
      <c r="N23">
        <f t="shared" si="1"/>
        <v>2</v>
      </c>
      <c r="P23">
        <v>12</v>
      </c>
      <c r="Q23">
        <v>1497</v>
      </c>
      <c r="R23">
        <f t="shared" si="2"/>
        <v>1</v>
      </c>
      <c r="S23">
        <f t="shared" si="2"/>
        <v>1</v>
      </c>
      <c r="T23">
        <f t="shared" si="2"/>
        <v>2</v>
      </c>
      <c r="W23" t="s">
        <v>135</v>
      </c>
      <c r="AB23" t="s">
        <v>270</v>
      </c>
      <c r="AC23">
        <v>84</v>
      </c>
      <c r="AD23">
        <v>6</v>
      </c>
      <c r="AF23">
        <v>12</v>
      </c>
      <c r="AG23">
        <v>13</v>
      </c>
      <c r="AH23">
        <v>14</v>
      </c>
      <c r="AI23">
        <v>15</v>
      </c>
      <c r="AJ23">
        <v>11</v>
      </c>
      <c r="AK23">
        <v>10</v>
      </c>
      <c r="AL23">
        <v>8</v>
      </c>
      <c r="AM23">
        <v>9</v>
      </c>
      <c r="AN23">
        <v>11</v>
      </c>
      <c r="AO23">
        <v>13</v>
      </c>
    </row>
    <row r="24" spans="1:41" ht="13.5">
      <c r="A24" t="s">
        <v>29</v>
      </c>
      <c r="B24">
        <v>300</v>
      </c>
      <c r="D24">
        <v>13</v>
      </c>
      <c r="E24">
        <v>1849</v>
      </c>
      <c r="G24">
        <v>13</v>
      </c>
      <c r="H24">
        <v>4898</v>
      </c>
      <c r="I24">
        <f t="shared" si="1"/>
        <v>17</v>
      </c>
      <c r="J24">
        <f t="shared" si="1"/>
        <v>4</v>
      </c>
      <c r="K24">
        <f t="shared" si="1"/>
        <v>1</v>
      </c>
      <c r="L24">
        <f t="shared" si="1"/>
        <v>1</v>
      </c>
      <c r="M24">
        <f t="shared" si="1"/>
        <v>3</v>
      </c>
      <c r="N24">
        <f t="shared" si="1"/>
        <v>2</v>
      </c>
      <c r="P24">
        <v>13</v>
      </c>
      <c r="Q24">
        <v>1849</v>
      </c>
      <c r="R24">
        <f t="shared" si="2"/>
        <v>1</v>
      </c>
      <c r="S24">
        <f t="shared" si="2"/>
        <v>2</v>
      </c>
      <c r="T24">
        <f t="shared" si="2"/>
        <v>2</v>
      </c>
      <c r="W24" t="s">
        <v>136</v>
      </c>
      <c r="AB24" t="s">
        <v>271</v>
      </c>
      <c r="AC24">
        <v>91</v>
      </c>
      <c r="AD24">
        <v>6</v>
      </c>
      <c r="AF24">
        <v>13</v>
      </c>
      <c r="AG24">
        <v>13</v>
      </c>
      <c r="AH24">
        <v>15</v>
      </c>
      <c r="AI24">
        <v>16</v>
      </c>
      <c r="AJ24">
        <v>12</v>
      </c>
      <c r="AK24">
        <v>11</v>
      </c>
      <c r="AL24">
        <v>8</v>
      </c>
      <c r="AM24">
        <v>9</v>
      </c>
      <c r="AN24">
        <v>12</v>
      </c>
      <c r="AO24">
        <v>14</v>
      </c>
    </row>
    <row r="25" spans="1:41" ht="13.5">
      <c r="A25" t="s">
        <v>30</v>
      </c>
      <c r="B25">
        <v>300</v>
      </c>
      <c r="D25">
        <v>14</v>
      </c>
      <c r="E25">
        <v>2257</v>
      </c>
      <c r="G25">
        <v>14</v>
      </c>
      <c r="H25">
        <v>5748</v>
      </c>
      <c r="I25">
        <f t="shared" si="1"/>
        <v>20</v>
      </c>
      <c r="J25">
        <f t="shared" si="1"/>
        <v>4</v>
      </c>
      <c r="K25">
        <f t="shared" si="1"/>
        <v>2</v>
      </c>
      <c r="L25">
        <f t="shared" si="1"/>
        <v>1</v>
      </c>
      <c r="M25">
        <f t="shared" si="1"/>
        <v>4</v>
      </c>
      <c r="N25">
        <f t="shared" si="1"/>
        <v>2</v>
      </c>
      <c r="P25">
        <v>14</v>
      </c>
      <c r="Q25">
        <v>2257</v>
      </c>
      <c r="R25">
        <f t="shared" si="2"/>
        <v>1</v>
      </c>
      <c r="S25">
        <f t="shared" si="2"/>
        <v>2</v>
      </c>
      <c r="T25">
        <f t="shared" si="2"/>
        <v>2</v>
      </c>
      <c r="W25" t="s">
        <v>137</v>
      </c>
      <c r="AB25" t="s">
        <v>272</v>
      </c>
      <c r="AC25">
        <v>97</v>
      </c>
      <c r="AD25">
        <v>6</v>
      </c>
      <c r="AF25">
        <v>14</v>
      </c>
      <c r="AG25">
        <v>14</v>
      </c>
      <c r="AH25">
        <v>16</v>
      </c>
      <c r="AI25">
        <v>17</v>
      </c>
      <c r="AJ25">
        <v>13</v>
      </c>
      <c r="AK25">
        <v>12</v>
      </c>
      <c r="AL25">
        <v>9</v>
      </c>
      <c r="AM25">
        <v>9</v>
      </c>
      <c r="AN25">
        <v>12</v>
      </c>
      <c r="AO25">
        <v>15</v>
      </c>
    </row>
    <row r="26" spans="1:41" ht="13.5">
      <c r="A26" t="s">
        <v>31</v>
      </c>
      <c r="B26">
        <v>400</v>
      </c>
      <c r="D26">
        <v>15</v>
      </c>
      <c r="E26">
        <v>2724</v>
      </c>
      <c r="G26">
        <v>15</v>
      </c>
      <c r="H26">
        <v>6674</v>
      </c>
      <c r="I26">
        <f t="shared" si="1"/>
        <v>23</v>
      </c>
      <c r="J26">
        <f t="shared" si="1"/>
        <v>5</v>
      </c>
      <c r="K26">
        <f t="shared" si="1"/>
        <v>2</v>
      </c>
      <c r="L26">
        <f t="shared" si="1"/>
        <v>2</v>
      </c>
      <c r="M26">
        <f t="shared" si="1"/>
        <v>4</v>
      </c>
      <c r="N26">
        <f t="shared" si="1"/>
        <v>2</v>
      </c>
      <c r="P26">
        <v>15</v>
      </c>
      <c r="Q26">
        <v>2724</v>
      </c>
      <c r="R26">
        <f t="shared" si="2"/>
        <v>1</v>
      </c>
      <c r="S26">
        <f t="shared" si="2"/>
        <v>2</v>
      </c>
      <c r="T26">
        <f t="shared" si="2"/>
        <v>3</v>
      </c>
      <c r="W26" t="s">
        <v>138</v>
      </c>
      <c r="AB26" t="s">
        <v>273</v>
      </c>
      <c r="AC26">
        <v>104</v>
      </c>
      <c r="AD26">
        <v>6</v>
      </c>
      <c r="AF26">
        <v>15</v>
      </c>
      <c r="AG26">
        <v>15</v>
      </c>
      <c r="AH26">
        <v>16</v>
      </c>
      <c r="AI26">
        <v>17</v>
      </c>
      <c r="AJ26">
        <v>14</v>
      </c>
      <c r="AK26">
        <v>12</v>
      </c>
      <c r="AL26">
        <v>9</v>
      </c>
      <c r="AM26">
        <v>9</v>
      </c>
      <c r="AN26">
        <v>13</v>
      </c>
      <c r="AO26">
        <v>16</v>
      </c>
    </row>
    <row r="27" spans="1:41" ht="13.5">
      <c r="A27" t="s">
        <v>32</v>
      </c>
      <c r="B27">
        <v>400</v>
      </c>
      <c r="D27">
        <v>16</v>
      </c>
      <c r="E27">
        <v>3254</v>
      </c>
      <c r="G27">
        <v>16</v>
      </c>
      <c r="H27">
        <v>7677</v>
      </c>
      <c r="I27">
        <f t="shared" si="1"/>
        <v>26</v>
      </c>
      <c r="J27">
        <f t="shared" si="1"/>
        <v>6</v>
      </c>
      <c r="K27">
        <f t="shared" si="1"/>
        <v>2</v>
      </c>
      <c r="L27">
        <f t="shared" si="1"/>
        <v>2</v>
      </c>
      <c r="M27">
        <f t="shared" si="1"/>
        <v>5</v>
      </c>
      <c r="N27">
        <f t="shared" si="1"/>
        <v>3</v>
      </c>
      <c r="P27">
        <v>16</v>
      </c>
      <c r="Q27">
        <v>3254</v>
      </c>
      <c r="R27">
        <f t="shared" si="2"/>
        <v>1</v>
      </c>
      <c r="S27">
        <f t="shared" si="2"/>
        <v>2</v>
      </c>
      <c r="T27">
        <f t="shared" si="2"/>
        <v>3</v>
      </c>
      <c r="W27" t="s">
        <v>139</v>
      </c>
      <c r="AB27" t="s">
        <v>274</v>
      </c>
      <c r="AC27">
        <v>110</v>
      </c>
      <c r="AD27">
        <v>6</v>
      </c>
      <c r="AF27">
        <v>16</v>
      </c>
      <c r="AG27">
        <v>16</v>
      </c>
      <c r="AH27">
        <v>18</v>
      </c>
      <c r="AI27">
        <v>18</v>
      </c>
      <c r="AJ27">
        <v>15</v>
      </c>
      <c r="AK27">
        <v>13</v>
      </c>
      <c r="AL27">
        <v>10</v>
      </c>
      <c r="AM27">
        <v>11</v>
      </c>
      <c r="AN27">
        <v>15</v>
      </c>
      <c r="AO27">
        <v>16</v>
      </c>
    </row>
    <row r="28" spans="1:41" ht="13.5">
      <c r="A28" t="s">
        <v>33</v>
      </c>
      <c r="B28">
        <v>500</v>
      </c>
      <c r="D28">
        <v>17</v>
      </c>
      <c r="E28">
        <v>3850</v>
      </c>
      <c r="G28">
        <v>17</v>
      </c>
      <c r="H28">
        <v>8758</v>
      </c>
      <c r="I28">
        <f t="shared" si="1"/>
        <v>30</v>
      </c>
      <c r="J28">
        <f t="shared" si="1"/>
        <v>7</v>
      </c>
      <c r="K28">
        <f t="shared" si="1"/>
        <v>2</v>
      </c>
      <c r="L28">
        <f t="shared" si="1"/>
        <v>2</v>
      </c>
      <c r="M28">
        <f t="shared" si="1"/>
        <v>5</v>
      </c>
      <c r="N28">
        <f t="shared" si="1"/>
        <v>3</v>
      </c>
      <c r="P28">
        <v>17</v>
      </c>
      <c r="Q28">
        <v>3850</v>
      </c>
      <c r="R28">
        <f t="shared" si="2"/>
        <v>2</v>
      </c>
      <c r="S28">
        <f t="shared" si="2"/>
        <v>3</v>
      </c>
      <c r="T28">
        <f t="shared" si="2"/>
        <v>4</v>
      </c>
      <c r="W28" t="s">
        <v>140</v>
      </c>
      <c r="AB28" t="s">
        <v>275</v>
      </c>
      <c r="AC28">
        <v>117</v>
      </c>
      <c r="AD28">
        <v>6</v>
      </c>
      <c r="AF28">
        <v>17</v>
      </c>
      <c r="AG28">
        <v>17</v>
      </c>
      <c r="AH28">
        <v>19</v>
      </c>
      <c r="AI28">
        <v>19</v>
      </c>
      <c r="AJ28">
        <v>15</v>
      </c>
      <c r="AK28">
        <v>14</v>
      </c>
      <c r="AL28">
        <v>10</v>
      </c>
      <c r="AM28">
        <v>11</v>
      </c>
      <c r="AN28">
        <v>15</v>
      </c>
      <c r="AO28">
        <v>17</v>
      </c>
    </row>
    <row r="29" spans="1:41" ht="13.5">
      <c r="A29" t="s">
        <v>34</v>
      </c>
      <c r="B29">
        <v>500</v>
      </c>
      <c r="D29">
        <v>18</v>
      </c>
      <c r="E29">
        <v>4518</v>
      </c>
      <c r="G29">
        <v>18</v>
      </c>
      <c r="H29">
        <v>9918</v>
      </c>
      <c r="I29">
        <f t="shared" si="1"/>
        <v>34</v>
      </c>
      <c r="J29">
        <f t="shared" si="1"/>
        <v>7</v>
      </c>
      <c r="K29">
        <f t="shared" si="1"/>
        <v>2</v>
      </c>
      <c r="L29">
        <f t="shared" si="1"/>
        <v>2</v>
      </c>
      <c r="M29">
        <f t="shared" si="1"/>
        <v>6</v>
      </c>
      <c r="N29">
        <f t="shared" si="1"/>
        <v>3</v>
      </c>
      <c r="P29">
        <v>18</v>
      </c>
      <c r="Q29">
        <v>4518</v>
      </c>
      <c r="R29">
        <f t="shared" si="2"/>
        <v>2</v>
      </c>
      <c r="S29">
        <f t="shared" si="2"/>
        <v>3</v>
      </c>
      <c r="T29">
        <f t="shared" si="2"/>
        <v>4</v>
      </c>
      <c r="W29" t="s">
        <v>141</v>
      </c>
      <c r="AB29">
        <v>128</v>
      </c>
      <c r="AC29">
        <v>123</v>
      </c>
      <c r="AD29">
        <v>6</v>
      </c>
      <c r="AF29">
        <v>18</v>
      </c>
      <c r="AG29">
        <v>18</v>
      </c>
      <c r="AH29">
        <v>20</v>
      </c>
      <c r="AI29">
        <v>20</v>
      </c>
      <c r="AJ29">
        <v>16</v>
      </c>
      <c r="AK29">
        <v>14</v>
      </c>
      <c r="AL29">
        <v>11</v>
      </c>
      <c r="AM29">
        <v>11</v>
      </c>
      <c r="AN29">
        <v>16</v>
      </c>
      <c r="AO29">
        <v>18</v>
      </c>
    </row>
    <row r="30" spans="1:41" ht="13.5">
      <c r="A30" t="s">
        <v>35</v>
      </c>
      <c r="B30">
        <v>600</v>
      </c>
      <c r="D30">
        <v>19</v>
      </c>
      <c r="E30">
        <v>5259</v>
      </c>
      <c r="G30">
        <v>19</v>
      </c>
      <c r="H30">
        <v>11158</v>
      </c>
      <c r="I30">
        <f t="shared" si="1"/>
        <v>38</v>
      </c>
      <c r="J30">
        <f t="shared" si="1"/>
        <v>8</v>
      </c>
      <c r="K30">
        <f t="shared" si="1"/>
        <v>3</v>
      </c>
      <c r="L30">
        <f t="shared" si="1"/>
        <v>2</v>
      </c>
      <c r="M30">
        <f t="shared" si="1"/>
        <v>7</v>
      </c>
      <c r="N30">
        <f t="shared" si="1"/>
        <v>4</v>
      </c>
      <c r="P30">
        <v>19</v>
      </c>
      <c r="Q30">
        <v>5259</v>
      </c>
      <c r="R30">
        <f t="shared" si="2"/>
        <v>2</v>
      </c>
      <c r="S30">
        <f t="shared" si="2"/>
        <v>3</v>
      </c>
      <c r="T30">
        <f t="shared" si="2"/>
        <v>5</v>
      </c>
      <c r="W30" t="s">
        <v>142</v>
      </c>
      <c r="AB30" t="s">
        <v>276</v>
      </c>
      <c r="AC30">
        <v>123</v>
      </c>
      <c r="AD30">
        <v>7</v>
      </c>
      <c r="AF30">
        <v>19</v>
      </c>
      <c r="AG30">
        <v>18</v>
      </c>
      <c r="AH30">
        <v>21</v>
      </c>
      <c r="AI30">
        <v>21</v>
      </c>
      <c r="AJ30">
        <v>17</v>
      </c>
      <c r="AK30">
        <v>15</v>
      </c>
      <c r="AL30">
        <v>11</v>
      </c>
      <c r="AM30">
        <v>11</v>
      </c>
      <c r="AN30">
        <v>16</v>
      </c>
      <c r="AO30">
        <v>19</v>
      </c>
    </row>
    <row r="31" spans="1:41" ht="13.5">
      <c r="A31" t="s">
        <v>36</v>
      </c>
      <c r="B31">
        <v>600</v>
      </c>
      <c r="D31">
        <v>20</v>
      </c>
      <c r="E31">
        <v>6079</v>
      </c>
      <c r="G31">
        <v>20</v>
      </c>
      <c r="H31">
        <v>12479</v>
      </c>
      <c r="I31">
        <f t="shared" si="1"/>
        <v>42</v>
      </c>
      <c r="J31">
        <f t="shared" si="1"/>
        <v>9</v>
      </c>
      <c r="K31">
        <f t="shared" si="1"/>
        <v>3</v>
      </c>
      <c r="L31">
        <f t="shared" si="1"/>
        <v>3</v>
      </c>
      <c r="M31">
        <f t="shared" si="1"/>
        <v>7</v>
      </c>
      <c r="N31">
        <f t="shared" si="1"/>
        <v>4</v>
      </c>
      <c r="P31">
        <v>20</v>
      </c>
      <c r="Q31">
        <v>6079</v>
      </c>
      <c r="R31">
        <f t="shared" si="2"/>
        <v>2</v>
      </c>
      <c r="S31">
        <f t="shared" si="2"/>
        <v>4</v>
      </c>
      <c r="T31">
        <f t="shared" si="2"/>
        <v>6</v>
      </c>
      <c r="W31" t="s">
        <v>143</v>
      </c>
      <c r="AB31" t="s">
        <v>277</v>
      </c>
      <c r="AC31">
        <v>129</v>
      </c>
      <c r="AD31">
        <v>7</v>
      </c>
      <c r="AF31">
        <v>20</v>
      </c>
      <c r="AG31">
        <v>19</v>
      </c>
      <c r="AH31">
        <v>21</v>
      </c>
      <c r="AI31">
        <v>21</v>
      </c>
      <c r="AJ31">
        <v>17</v>
      </c>
      <c r="AK31">
        <v>16</v>
      </c>
      <c r="AL31">
        <v>12</v>
      </c>
      <c r="AM31">
        <v>13</v>
      </c>
      <c r="AN31">
        <v>17</v>
      </c>
      <c r="AO31">
        <v>19</v>
      </c>
    </row>
    <row r="32" spans="1:41" ht="13.5">
      <c r="A32" t="s">
        <v>37</v>
      </c>
      <c r="B32">
        <v>700</v>
      </c>
      <c r="D32">
        <v>21</v>
      </c>
      <c r="E32">
        <v>6980</v>
      </c>
      <c r="G32">
        <v>21</v>
      </c>
      <c r="H32">
        <v>13882</v>
      </c>
      <c r="I32">
        <f t="shared" si="1"/>
        <v>47</v>
      </c>
      <c r="J32">
        <f t="shared" si="1"/>
        <v>10</v>
      </c>
      <c r="K32">
        <f t="shared" si="1"/>
        <v>3</v>
      </c>
      <c r="L32">
        <f t="shared" si="1"/>
        <v>3</v>
      </c>
      <c r="M32">
        <f t="shared" si="1"/>
        <v>8</v>
      </c>
      <c r="N32">
        <f t="shared" si="1"/>
        <v>4</v>
      </c>
      <c r="P32">
        <v>21</v>
      </c>
      <c r="Q32">
        <v>6980</v>
      </c>
      <c r="R32">
        <f t="shared" si="2"/>
        <v>2</v>
      </c>
      <c r="S32">
        <f t="shared" si="2"/>
        <v>4</v>
      </c>
      <c r="T32">
        <f t="shared" si="2"/>
        <v>6</v>
      </c>
      <c r="W32" t="s">
        <v>144</v>
      </c>
      <c r="AB32" t="s">
        <v>278</v>
      </c>
      <c r="AC32">
        <v>135</v>
      </c>
      <c r="AD32">
        <v>7</v>
      </c>
      <c r="AF32">
        <v>21</v>
      </c>
      <c r="AG32">
        <v>20</v>
      </c>
      <c r="AH32">
        <v>22</v>
      </c>
      <c r="AI32">
        <v>22</v>
      </c>
      <c r="AJ32">
        <v>18</v>
      </c>
      <c r="AK32">
        <v>16</v>
      </c>
      <c r="AL32">
        <v>12</v>
      </c>
      <c r="AM32">
        <v>13</v>
      </c>
      <c r="AN32">
        <v>18</v>
      </c>
      <c r="AO32">
        <v>20</v>
      </c>
    </row>
    <row r="33" spans="1:41" ht="13.5">
      <c r="A33" t="s">
        <v>38</v>
      </c>
      <c r="B33">
        <v>900</v>
      </c>
      <c r="D33">
        <v>22</v>
      </c>
      <c r="E33">
        <v>7966</v>
      </c>
      <c r="G33">
        <v>22</v>
      </c>
      <c r="H33">
        <v>15367</v>
      </c>
      <c r="I33">
        <f t="shared" si="1"/>
        <v>52</v>
      </c>
      <c r="J33">
        <f t="shared" si="1"/>
        <v>11</v>
      </c>
      <c r="K33">
        <f t="shared" si="1"/>
        <v>3</v>
      </c>
      <c r="L33">
        <f t="shared" si="1"/>
        <v>3</v>
      </c>
      <c r="M33">
        <f t="shared" si="1"/>
        <v>9</v>
      </c>
      <c r="N33">
        <f t="shared" si="1"/>
        <v>5</v>
      </c>
      <c r="P33">
        <v>22</v>
      </c>
      <c r="Q33">
        <v>7966</v>
      </c>
      <c r="R33">
        <f t="shared" si="2"/>
        <v>3</v>
      </c>
      <c r="S33">
        <f t="shared" si="2"/>
        <v>5</v>
      </c>
      <c r="T33">
        <f t="shared" si="2"/>
        <v>7</v>
      </c>
      <c r="AB33" t="s">
        <v>279</v>
      </c>
      <c r="AC33">
        <v>142</v>
      </c>
      <c r="AD33">
        <v>7</v>
      </c>
      <c r="AF33">
        <v>22</v>
      </c>
      <c r="AG33">
        <v>21</v>
      </c>
      <c r="AH33">
        <v>23</v>
      </c>
      <c r="AI33">
        <v>23</v>
      </c>
      <c r="AJ33">
        <v>19</v>
      </c>
      <c r="AK33">
        <v>17</v>
      </c>
      <c r="AL33">
        <v>13</v>
      </c>
      <c r="AM33">
        <v>13</v>
      </c>
      <c r="AN33">
        <v>18</v>
      </c>
      <c r="AO33">
        <v>21</v>
      </c>
    </row>
    <row r="34" spans="1:41" ht="13.5">
      <c r="A34" t="s">
        <v>39</v>
      </c>
      <c r="B34">
        <v>1100</v>
      </c>
      <c r="D34">
        <v>23</v>
      </c>
      <c r="E34">
        <v>9042</v>
      </c>
      <c r="G34">
        <v>23</v>
      </c>
      <c r="H34">
        <v>16936</v>
      </c>
      <c r="I34">
        <f t="shared" si="1"/>
        <v>57</v>
      </c>
      <c r="J34">
        <f t="shared" si="1"/>
        <v>12</v>
      </c>
      <c r="K34">
        <f t="shared" si="1"/>
        <v>4</v>
      </c>
      <c r="L34">
        <f t="shared" si="1"/>
        <v>3</v>
      </c>
      <c r="M34">
        <f t="shared" si="1"/>
        <v>10</v>
      </c>
      <c r="N34">
        <f t="shared" si="1"/>
        <v>5</v>
      </c>
      <c r="P34">
        <v>23</v>
      </c>
      <c r="Q34">
        <v>9042</v>
      </c>
      <c r="R34">
        <f t="shared" si="2"/>
        <v>3</v>
      </c>
      <c r="S34">
        <f t="shared" si="2"/>
        <v>6</v>
      </c>
      <c r="T34">
        <f t="shared" si="2"/>
        <v>8</v>
      </c>
      <c r="W34" t="s">
        <v>148</v>
      </c>
      <c r="AB34" t="s">
        <v>280</v>
      </c>
      <c r="AC34">
        <v>148</v>
      </c>
      <c r="AD34">
        <v>7</v>
      </c>
      <c r="AF34">
        <v>23</v>
      </c>
      <c r="AG34">
        <v>22</v>
      </c>
      <c r="AH34">
        <v>24</v>
      </c>
      <c r="AI34">
        <v>23</v>
      </c>
      <c r="AJ34">
        <v>19</v>
      </c>
      <c r="AK34">
        <v>17</v>
      </c>
      <c r="AL34">
        <v>13</v>
      </c>
      <c r="AM34">
        <v>14</v>
      </c>
      <c r="AN34">
        <v>19</v>
      </c>
      <c r="AO34">
        <v>21</v>
      </c>
    </row>
    <row r="35" spans="1:41" ht="13.5">
      <c r="A35" t="s">
        <v>40</v>
      </c>
      <c r="B35">
        <v>1300</v>
      </c>
      <c r="D35">
        <v>24</v>
      </c>
      <c r="E35">
        <v>10210</v>
      </c>
      <c r="G35">
        <v>24</v>
      </c>
      <c r="H35">
        <v>18589</v>
      </c>
      <c r="I35">
        <f t="shared" si="1"/>
        <v>62</v>
      </c>
      <c r="J35">
        <f t="shared" si="1"/>
        <v>13</v>
      </c>
      <c r="K35">
        <f t="shared" si="1"/>
        <v>4</v>
      </c>
      <c r="L35">
        <f t="shared" si="1"/>
        <v>4</v>
      </c>
      <c r="M35">
        <f t="shared" si="1"/>
        <v>11</v>
      </c>
      <c r="N35">
        <f t="shared" si="1"/>
        <v>6</v>
      </c>
      <c r="P35">
        <v>24</v>
      </c>
      <c r="Q35">
        <v>10210</v>
      </c>
      <c r="R35">
        <f t="shared" si="2"/>
        <v>3</v>
      </c>
      <c r="S35">
        <f t="shared" si="2"/>
        <v>6</v>
      </c>
      <c r="T35">
        <f t="shared" si="2"/>
        <v>9</v>
      </c>
      <c r="W35" s="4" t="s">
        <v>146</v>
      </c>
      <c r="AB35" t="s">
        <v>281</v>
      </c>
      <c r="AC35">
        <v>154</v>
      </c>
      <c r="AD35">
        <v>7</v>
      </c>
      <c r="AF35">
        <v>24</v>
      </c>
      <c r="AG35">
        <v>22</v>
      </c>
      <c r="AH35">
        <v>25</v>
      </c>
      <c r="AI35">
        <v>24</v>
      </c>
      <c r="AJ35">
        <v>20</v>
      </c>
      <c r="AK35">
        <v>18</v>
      </c>
      <c r="AL35">
        <v>14</v>
      </c>
      <c r="AM35">
        <v>15</v>
      </c>
      <c r="AN35">
        <v>20</v>
      </c>
      <c r="AO35">
        <v>22</v>
      </c>
    </row>
    <row r="36" spans="1:41" ht="13.5">
      <c r="A36" t="s">
        <v>41</v>
      </c>
      <c r="B36">
        <v>1500</v>
      </c>
      <c r="D36">
        <v>25</v>
      </c>
      <c r="E36">
        <v>11474</v>
      </c>
      <c r="G36">
        <v>25</v>
      </c>
      <c r="H36">
        <v>20326</v>
      </c>
      <c r="I36">
        <f t="shared" si="1"/>
        <v>68</v>
      </c>
      <c r="J36">
        <f t="shared" si="1"/>
        <v>15</v>
      </c>
      <c r="K36">
        <f t="shared" si="1"/>
        <v>4</v>
      </c>
      <c r="L36">
        <f t="shared" si="1"/>
        <v>4</v>
      </c>
      <c r="M36">
        <f t="shared" si="1"/>
        <v>12</v>
      </c>
      <c r="N36">
        <f t="shared" si="1"/>
        <v>6</v>
      </c>
      <c r="P36">
        <v>25</v>
      </c>
      <c r="Q36">
        <v>11474</v>
      </c>
      <c r="R36">
        <f t="shared" si="2"/>
        <v>4</v>
      </c>
      <c r="S36">
        <f t="shared" si="2"/>
        <v>7</v>
      </c>
      <c r="T36">
        <f t="shared" si="2"/>
        <v>10</v>
      </c>
      <c r="W36" s="4" t="s">
        <v>147</v>
      </c>
      <c r="AB36" t="s">
        <v>282</v>
      </c>
      <c r="AC36">
        <v>160</v>
      </c>
      <c r="AD36">
        <v>7</v>
      </c>
      <c r="AF36">
        <v>25</v>
      </c>
      <c r="AG36">
        <v>23</v>
      </c>
      <c r="AH36">
        <v>25</v>
      </c>
      <c r="AI36">
        <v>24</v>
      </c>
      <c r="AJ36">
        <v>21</v>
      </c>
      <c r="AK36">
        <v>19</v>
      </c>
      <c r="AL36">
        <v>14</v>
      </c>
      <c r="AM36">
        <v>15</v>
      </c>
      <c r="AN36">
        <v>21</v>
      </c>
      <c r="AO36">
        <v>23</v>
      </c>
    </row>
    <row r="37" spans="1:41" ht="13.5">
      <c r="A37" t="s">
        <v>42</v>
      </c>
      <c r="B37">
        <v>1800</v>
      </c>
      <c r="D37">
        <v>26</v>
      </c>
      <c r="E37">
        <v>12838</v>
      </c>
      <c r="G37">
        <v>26</v>
      </c>
      <c r="H37">
        <v>22149</v>
      </c>
      <c r="I37">
        <f t="shared" si="1"/>
        <v>74</v>
      </c>
      <c r="J37">
        <f t="shared" si="1"/>
        <v>16</v>
      </c>
      <c r="K37">
        <f t="shared" si="1"/>
        <v>4</v>
      </c>
      <c r="L37">
        <f t="shared" si="1"/>
        <v>4</v>
      </c>
      <c r="M37">
        <f t="shared" si="1"/>
        <v>13</v>
      </c>
      <c r="N37">
        <f t="shared" si="1"/>
        <v>7</v>
      </c>
      <c r="P37">
        <v>26</v>
      </c>
      <c r="Q37">
        <v>12838</v>
      </c>
      <c r="R37">
        <f t="shared" si="2"/>
        <v>4</v>
      </c>
      <c r="S37">
        <f t="shared" si="2"/>
        <v>8</v>
      </c>
      <c r="T37">
        <f t="shared" si="2"/>
        <v>11</v>
      </c>
      <c r="W37" s="4" t="s">
        <v>149</v>
      </c>
      <c r="AB37" t="s">
        <v>283</v>
      </c>
      <c r="AC37">
        <v>166</v>
      </c>
      <c r="AD37">
        <v>7</v>
      </c>
      <c r="AF37">
        <v>26</v>
      </c>
      <c r="AG37">
        <v>24</v>
      </c>
      <c r="AH37">
        <v>26</v>
      </c>
      <c r="AI37">
        <v>25</v>
      </c>
      <c r="AJ37">
        <v>21</v>
      </c>
      <c r="AK37">
        <v>19</v>
      </c>
      <c r="AL37">
        <v>15</v>
      </c>
      <c r="AM37">
        <v>16</v>
      </c>
      <c r="AN37">
        <v>21</v>
      </c>
      <c r="AO37">
        <v>23</v>
      </c>
    </row>
    <row r="38" spans="1:41" ht="13.5">
      <c r="A38" t="s">
        <v>43</v>
      </c>
      <c r="B38">
        <v>2100</v>
      </c>
      <c r="D38">
        <v>27</v>
      </c>
      <c r="E38">
        <v>14306</v>
      </c>
      <c r="G38">
        <v>27</v>
      </c>
      <c r="H38">
        <v>24149</v>
      </c>
      <c r="I38">
        <f t="shared" si="1"/>
        <v>81</v>
      </c>
      <c r="J38">
        <f t="shared" si="1"/>
        <v>17</v>
      </c>
      <c r="K38">
        <f t="shared" si="1"/>
        <v>5</v>
      </c>
      <c r="L38">
        <f t="shared" si="1"/>
        <v>5</v>
      </c>
      <c r="M38">
        <f t="shared" si="1"/>
        <v>14</v>
      </c>
      <c r="N38">
        <f t="shared" si="1"/>
        <v>7</v>
      </c>
      <c r="P38">
        <v>27</v>
      </c>
      <c r="Q38">
        <v>14306</v>
      </c>
      <c r="R38">
        <f t="shared" si="2"/>
        <v>4</v>
      </c>
      <c r="S38">
        <f t="shared" si="2"/>
        <v>8</v>
      </c>
      <c r="T38">
        <f t="shared" si="2"/>
        <v>12</v>
      </c>
      <c r="W38" s="4" t="s">
        <v>150</v>
      </c>
      <c r="AB38">
        <v>192</v>
      </c>
      <c r="AC38">
        <v>172</v>
      </c>
      <c r="AD38">
        <v>7</v>
      </c>
      <c r="AF38">
        <v>27</v>
      </c>
      <c r="AG38">
        <v>24</v>
      </c>
      <c r="AH38">
        <v>27</v>
      </c>
      <c r="AI38">
        <v>26</v>
      </c>
      <c r="AJ38">
        <v>22</v>
      </c>
      <c r="AK38">
        <v>20</v>
      </c>
      <c r="AL38">
        <v>15</v>
      </c>
      <c r="AM38">
        <v>16</v>
      </c>
      <c r="AN38">
        <v>21</v>
      </c>
      <c r="AO38">
        <v>24</v>
      </c>
    </row>
    <row r="39" spans="1:41" ht="13.5">
      <c r="A39" t="s">
        <v>44</v>
      </c>
      <c r="B39">
        <v>2400</v>
      </c>
      <c r="D39">
        <v>28</v>
      </c>
      <c r="E39">
        <v>15881</v>
      </c>
      <c r="G39">
        <v>28</v>
      </c>
      <c r="H39">
        <v>26053</v>
      </c>
      <c r="I39">
        <f t="shared" si="1"/>
        <v>87</v>
      </c>
      <c r="J39">
        <f t="shared" si="1"/>
        <v>18</v>
      </c>
      <c r="K39">
        <f t="shared" si="1"/>
        <v>5</v>
      </c>
      <c r="L39">
        <f t="shared" si="1"/>
        <v>5</v>
      </c>
      <c r="M39">
        <f t="shared" si="1"/>
        <v>15</v>
      </c>
      <c r="N39">
        <f t="shared" si="1"/>
        <v>8</v>
      </c>
      <c r="P39">
        <v>28</v>
      </c>
      <c r="Q39">
        <v>15881</v>
      </c>
      <c r="R39">
        <f t="shared" si="2"/>
        <v>5</v>
      </c>
      <c r="S39">
        <f t="shared" si="2"/>
        <v>9</v>
      </c>
      <c r="T39">
        <f t="shared" si="2"/>
        <v>14</v>
      </c>
      <c r="W39" s="4" t="s">
        <v>151</v>
      </c>
      <c r="AB39" t="s">
        <v>284</v>
      </c>
      <c r="AC39">
        <v>172</v>
      </c>
      <c r="AD39">
        <v>8</v>
      </c>
      <c r="AF39">
        <v>28</v>
      </c>
      <c r="AG39">
        <v>25</v>
      </c>
      <c r="AH39">
        <v>28</v>
      </c>
      <c r="AI39">
        <v>26</v>
      </c>
      <c r="AJ39">
        <v>22</v>
      </c>
      <c r="AK39">
        <v>20</v>
      </c>
      <c r="AL39">
        <v>16</v>
      </c>
      <c r="AM39">
        <v>18</v>
      </c>
      <c r="AN39">
        <v>23</v>
      </c>
      <c r="AO39">
        <v>24</v>
      </c>
    </row>
    <row r="40" spans="1:41" ht="13.5">
      <c r="A40" t="s">
        <v>45</v>
      </c>
      <c r="B40">
        <v>2700</v>
      </c>
      <c r="D40">
        <v>29</v>
      </c>
      <c r="E40">
        <v>17566</v>
      </c>
      <c r="G40">
        <v>29</v>
      </c>
      <c r="H40">
        <v>28136</v>
      </c>
      <c r="I40">
        <f t="shared" si="1"/>
        <v>94</v>
      </c>
      <c r="J40">
        <f t="shared" si="1"/>
        <v>20</v>
      </c>
      <c r="K40">
        <f t="shared" si="1"/>
        <v>6</v>
      </c>
      <c r="L40">
        <f t="shared" si="1"/>
        <v>5</v>
      </c>
      <c r="M40">
        <f t="shared" si="1"/>
        <v>16</v>
      </c>
      <c r="N40">
        <f t="shared" si="1"/>
        <v>8</v>
      </c>
      <c r="P40">
        <v>29</v>
      </c>
      <c r="Q40">
        <v>17566</v>
      </c>
      <c r="R40">
        <f t="shared" si="2"/>
        <v>5</v>
      </c>
      <c r="S40">
        <f t="shared" si="2"/>
        <v>10</v>
      </c>
      <c r="T40">
        <f t="shared" si="2"/>
        <v>15</v>
      </c>
      <c r="W40" s="4" t="s">
        <v>152</v>
      </c>
      <c r="AB40" t="s">
        <v>285</v>
      </c>
      <c r="AC40">
        <v>178</v>
      </c>
      <c r="AD40">
        <v>8</v>
      </c>
      <c r="AF40">
        <v>29</v>
      </c>
      <c r="AG40">
        <v>26</v>
      </c>
      <c r="AH40">
        <v>29</v>
      </c>
      <c r="AI40">
        <v>27</v>
      </c>
      <c r="AJ40">
        <v>23</v>
      </c>
      <c r="AK40">
        <v>21</v>
      </c>
      <c r="AL40">
        <v>16</v>
      </c>
      <c r="AM40">
        <v>18</v>
      </c>
      <c r="AN40">
        <v>23</v>
      </c>
      <c r="AO40">
        <v>25</v>
      </c>
    </row>
    <row r="41" spans="1:41" ht="13.5">
      <c r="A41" t="s">
        <v>46</v>
      </c>
      <c r="B41">
        <v>3000</v>
      </c>
      <c r="D41">
        <v>30</v>
      </c>
      <c r="E41">
        <v>19365</v>
      </c>
      <c r="G41">
        <v>30</v>
      </c>
      <c r="H41">
        <v>30307</v>
      </c>
      <c r="I41">
        <f t="shared" si="1"/>
        <v>102</v>
      </c>
      <c r="J41">
        <f t="shared" si="1"/>
        <v>21</v>
      </c>
      <c r="K41">
        <f t="shared" si="1"/>
        <v>6</v>
      </c>
      <c r="L41">
        <f t="shared" si="1"/>
        <v>6</v>
      </c>
      <c r="M41">
        <f t="shared" si="1"/>
        <v>17</v>
      </c>
      <c r="N41">
        <f t="shared" si="1"/>
        <v>9</v>
      </c>
      <c r="P41">
        <v>30</v>
      </c>
      <c r="Q41">
        <v>19365</v>
      </c>
      <c r="R41">
        <f t="shared" si="2"/>
        <v>6</v>
      </c>
      <c r="S41">
        <f t="shared" si="2"/>
        <v>11</v>
      </c>
      <c r="T41">
        <f t="shared" si="2"/>
        <v>17</v>
      </c>
      <c r="W41" s="4" t="s">
        <v>153</v>
      </c>
      <c r="AB41" t="s">
        <v>286</v>
      </c>
      <c r="AC41">
        <v>184</v>
      </c>
      <c r="AD41">
        <v>8</v>
      </c>
      <c r="AF41">
        <v>30</v>
      </c>
      <c r="AG41">
        <v>26</v>
      </c>
      <c r="AH41">
        <v>29</v>
      </c>
      <c r="AI41">
        <v>27</v>
      </c>
      <c r="AJ41">
        <v>23</v>
      </c>
      <c r="AK41">
        <v>21</v>
      </c>
      <c r="AL41">
        <v>17</v>
      </c>
      <c r="AM41">
        <v>19</v>
      </c>
      <c r="AN41">
        <v>23</v>
      </c>
      <c r="AO41">
        <v>25</v>
      </c>
    </row>
    <row r="42" spans="1:41" ht="13.5">
      <c r="A42" t="s">
        <v>47</v>
      </c>
      <c r="B42">
        <v>3400</v>
      </c>
      <c r="D42">
        <v>31</v>
      </c>
      <c r="E42">
        <v>21282</v>
      </c>
      <c r="G42">
        <v>31</v>
      </c>
      <c r="H42">
        <v>32567</v>
      </c>
      <c r="I42">
        <f t="shared" si="1"/>
        <v>109</v>
      </c>
      <c r="J42">
        <f t="shared" si="1"/>
        <v>23</v>
      </c>
      <c r="K42">
        <f t="shared" si="1"/>
        <v>6</v>
      </c>
      <c r="L42">
        <f t="shared" si="1"/>
        <v>6</v>
      </c>
      <c r="M42">
        <f t="shared" si="1"/>
        <v>19</v>
      </c>
      <c r="N42">
        <f t="shared" si="1"/>
        <v>10</v>
      </c>
      <c r="P42">
        <v>31</v>
      </c>
      <c r="Q42">
        <v>21282</v>
      </c>
      <c r="R42">
        <f t="shared" si="2"/>
        <v>6</v>
      </c>
      <c r="S42">
        <f t="shared" si="2"/>
        <v>12</v>
      </c>
      <c r="T42">
        <f t="shared" si="2"/>
        <v>18</v>
      </c>
      <c r="W42" s="4" t="s">
        <v>154</v>
      </c>
      <c r="AB42" t="s">
        <v>287</v>
      </c>
      <c r="AC42">
        <v>190</v>
      </c>
      <c r="AD42">
        <v>8</v>
      </c>
      <c r="AF42">
        <v>31</v>
      </c>
      <c r="AG42">
        <v>27</v>
      </c>
      <c r="AH42">
        <v>30</v>
      </c>
      <c r="AI42">
        <v>28</v>
      </c>
      <c r="AJ42">
        <v>24</v>
      </c>
      <c r="AK42">
        <v>22</v>
      </c>
      <c r="AL42">
        <v>17</v>
      </c>
      <c r="AM42">
        <v>19</v>
      </c>
      <c r="AN42">
        <v>24</v>
      </c>
      <c r="AO42">
        <v>26</v>
      </c>
    </row>
    <row r="43" spans="1:41" ht="13.5">
      <c r="A43" t="s">
        <v>48</v>
      </c>
      <c r="B43">
        <v>3800</v>
      </c>
      <c r="D43">
        <v>32</v>
      </c>
      <c r="E43">
        <v>23320</v>
      </c>
      <c r="G43">
        <v>32</v>
      </c>
      <c r="H43">
        <v>34916</v>
      </c>
      <c r="I43">
        <f t="shared" si="1"/>
        <v>117</v>
      </c>
      <c r="J43">
        <f t="shared" si="1"/>
        <v>25</v>
      </c>
      <c r="K43">
        <f t="shared" si="1"/>
        <v>7</v>
      </c>
      <c r="L43">
        <f t="shared" si="1"/>
        <v>6</v>
      </c>
      <c r="M43">
        <f t="shared" si="1"/>
        <v>20</v>
      </c>
      <c r="N43">
        <f t="shared" si="1"/>
        <v>10</v>
      </c>
      <c r="P43">
        <v>32</v>
      </c>
      <c r="Q43">
        <v>23320</v>
      </c>
      <c r="R43">
        <f t="shared" si="2"/>
        <v>7</v>
      </c>
      <c r="S43">
        <f t="shared" si="2"/>
        <v>14</v>
      </c>
      <c r="T43">
        <f t="shared" si="2"/>
        <v>20</v>
      </c>
      <c r="AB43" t="s">
        <v>288</v>
      </c>
      <c r="AC43">
        <v>196</v>
      </c>
      <c r="AD43">
        <v>8</v>
      </c>
      <c r="AF43">
        <v>32</v>
      </c>
      <c r="AG43">
        <v>28</v>
      </c>
      <c r="AH43">
        <v>31</v>
      </c>
      <c r="AI43">
        <v>28</v>
      </c>
      <c r="AJ43">
        <v>25</v>
      </c>
      <c r="AK43">
        <v>23</v>
      </c>
      <c r="AL43">
        <v>18</v>
      </c>
      <c r="AM43">
        <v>21</v>
      </c>
      <c r="AN43">
        <v>25</v>
      </c>
      <c r="AO43">
        <v>26</v>
      </c>
    </row>
    <row r="44" spans="1:41" ht="13.5">
      <c r="A44" t="s">
        <v>49</v>
      </c>
      <c r="B44">
        <v>4200</v>
      </c>
      <c r="D44">
        <v>33</v>
      </c>
      <c r="E44">
        <v>25483</v>
      </c>
      <c r="G44">
        <v>33</v>
      </c>
      <c r="H44">
        <v>37354</v>
      </c>
      <c r="I44">
        <f t="shared" si="1"/>
        <v>125</v>
      </c>
      <c r="J44">
        <f t="shared" si="1"/>
        <v>26</v>
      </c>
      <c r="K44">
        <f t="shared" si="1"/>
        <v>7</v>
      </c>
      <c r="L44">
        <f t="shared" si="1"/>
        <v>7</v>
      </c>
      <c r="M44">
        <f t="shared" si="1"/>
        <v>21</v>
      </c>
      <c r="N44">
        <f t="shared" si="1"/>
        <v>11</v>
      </c>
      <c r="P44">
        <v>33</v>
      </c>
      <c r="Q44">
        <v>25483</v>
      </c>
      <c r="R44">
        <f t="shared" si="2"/>
        <v>8</v>
      </c>
      <c r="S44">
        <f t="shared" si="2"/>
        <v>15</v>
      </c>
      <c r="T44">
        <f t="shared" si="2"/>
        <v>22</v>
      </c>
      <c r="AB44" t="s">
        <v>289</v>
      </c>
      <c r="AC44">
        <v>202</v>
      </c>
      <c r="AD44">
        <v>8</v>
      </c>
      <c r="AF44">
        <v>33</v>
      </c>
      <c r="AG44">
        <v>28</v>
      </c>
      <c r="AH44">
        <v>31</v>
      </c>
      <c r="AI44">
        <v>28</v>
      </c>
      <c r="AJ44">
        <v>25</v>
      </c>
      <c r="AK44">
        <v>23</v>
      </c>
      <c r="AL44">
        <v>18</v>
      </c>
      <c r="AM44">
        <v>21</v>
      </c>
      <c r="AN44">
        <v>25</v>
      </c>
      <c r="AO44">
        <v>27</v>
      </c>
    </row>
    <row r="45" spans="1:41" ht="13.5">
      <c r="A45" t="s">
        <v>50</v>
      </c>
      <c r="B45">
        <v>4600</v>
      </c>
      <c r="D45">
        <v>34</v>
      </c>
      <c r="E45">
        <v>27774</v>
      </c>
      <c r="G45">
        <v>34</v>
      </c>
      <c r="H45">
        <v>42503</v>
      </c>
      <c r="I45">
        <f t="shared" si="1"/>
        <v>142</v>
      </c>
      <c r="J45">
        <f t="shared" si="1"/>
        <v>30</v>
      </c>
      <c r="K45">
        <f t="shared" si="1"/>
        <v>8</v>
      </c>
      <c r="L45">
        <f t="shared" si="1"/>
        <v>8</v>
      </c>
      <c r="M45">
        <f t="shared" si="1"/>
        <v>24</v>
      </c>
      <c r="N45">
        <f t="shared" si="1"/>
        <v>12</v>
      </c>
      <c r="P45">
        <v>34</v>
      </c>
      <c r="Q45">
        <v>27774</v>
      </c>
      <c r="R45">
        <f t="shared" si="2"/>
        <v>8</v>
      </c>
      <c r="S45">
        <f t="shared" si="2"/>
        <v>16</v>
      </c>
      <c r="T45">
        <f t="shared" si="2"/>
        <v>24</v>
      </c>
      <c r="AB45" t="s">
        <v>290</v>
      </c>
      <c r="AC45">
        <v>208</v>
      </c>
      <c r="AD45">
        <v>8</v>
      </c>
      <c r="AF45">
        <v>34</v>
      </c>
      <c r="AG45">
        <v>29</v>
      </c>
      <c r="AH45">
        <v>32</v>
      </c>
      <c r="AI45">
        <v>29</v>
      </c>
      <c r="AJ45">
        <v>25</v>
      </c>
      <c r="AK45">
        <v>24</v>
      </c>
      <c r="AL45">
        <v>19</v>
      </c>
      <c r="AM45">
        <v>22</v>
      </c>
      <c r="AN45">
        <v>25</v>
      </c>
      <c r="AO45">
        <v>27</v>
      </c>
    </row>
    <row r="46" spans="1:41" ht="13.5">
      <c r="A46" t="s">
        <v>51</v>
      </c>
      <c r="B46">
        <v>5000</v>
      </c>
      <c r="D46">
        <v>35</v>
      </c>
      <c r="E46">
        <v>30196</v>
      </c>
      <c r="G46">
        <v>35</v>
      </c>
      <c r="H46">
        <v>45214</v>
      </c>
      <c r="I46">
        <f t="shared" si="1"/>
        <v>151</v>
      </c>
      <c r="J46">
        <f t="shared" si="1"/>
        <v>32</v>
      </c>
      <c r="K46">
        <f t="shared" si="1"/>
        <v>9</v>
      </c>
      <c r="L46">
        <f t="shared" si="1"/>
        <v>8</v>
      </c>
      <c r="M46">
        <f t="shared" si="1"/>
        <v>26</v>
      </c>
      <c r="N46">
        <f t="shared" si="1"/>
        <v>13</v>
      </c>
      <c r="P46">
        <v>35</v>
      </c>
      <c r="Q46">
        <v>30196</v>
      </c>
      <c r="R46">
        <f t="shared" si="2"/>
        <v>9</v>
      </c>
      <c r="S46">
        <f t="shared" si="2"/>
        <v>17</v>
      </c>
      <c r="T46">
        <f t="shared" si="2"/>
        <v>26</v>
      </c>
      <c r="AB46" t="s">
        <v>291</v>
      </c>
      <c r="AC46">
        <v>214</v>
      </c>
      <c r="AD46">
        <v>8</v>
      </c>
      <c r="AF46">
        <v>35</v>
      </c>
      <c r="AG46">
        <v>29</v>
      </c>
      <c r="AH46">
        <v>32</v>
      </c>
      <c r="AI46">
        <v>29</v>
      </c>
      <c r="AJ46">
        <v>26</v>
      </c>
      <c r="AK46">
        <v>24</v>
      </c>
      <c r="AL46">
        <v>19</v>
      </c>
      <c r="AM46">
        <v>22</v>
      </c>
      <c r="AN46">
        <v>26</v>
      </c>
      <c r="AO46">
        <v>28</v>
      </c>
    </row>
    <row r="47" spans="1:41" ht="13.5">
      <c r="A47" t="s">
        <v>52</v>
      </c>
      <c r="B47">
        <v>5600</v>
      </c>
      <c r="D47">
        <v>36</v>
      </c>
      <c r="E47">
        <v>32754</v>
      </c>
      <c r="G47">
        <v>36</v>
      </c>
      <c r="H47">
        <v>48017</v>
      </c>
      <c r="I47">
        <f t="shared" si="1"/>
        <v>161</v>
      </c>
      <c r="J47">
        <f t="shared" si="1"/>
        <v>34</v>
      </c>
      <c r="K47">
        <f t="shared" si="1"/>
        <v>9</v>
      </c>
      <c r="L47">
        <f t="shared" si="1"/>
        <v>9</v>
      </c>
      <c r="M47">
        <f t="shared" si="1"/>
        <v>27</v>
      </c>
      <c r="N47">
        <f t="shared" si="1"/>
        <v>14</v>
      </c>
      <c r="P47">
        <v>36</v>
      </c>
      <c r="Q47">
        <v>32754</v>
      </c>
      <c r="R47">
        <f t="shared" si="2"/>
        <v>10</v>
      </c>
      <c r="S47">
        <f t="shared" si="2"/>
        <v>19</v>
      </c>
      <c r="T47">
        <f t="shared" si="2"/>
        <v>28</v>
      </c>
      <c r="AB47">
        <v>256</v>
      </c>
      <c r="AC47">
        <v>220</v>
      </c>
      <c r="AD47">
        <v>8</v>
      </c>
      <c r="AF47">
        <v>36</v>
      </c>
      <c r="AG47">
        <v>30</v>
      </c>
      <c r="AH47">
        <v>34</v>
      </c>
      <c r="AI47">
        <v>30</v>
      </c>
      <c r="AJ47">
        <v>26</v>
      </c>
      <c r="AK47">
        <v>25</v>
      </c>
      <c r="AL47">
        <v>20</v>
      </c>
      <c r="AM47">
        <v>24</v>
      </c>
      <c r="AN47">
        <v>27</v>
      </c>
      <c r="AO47">
        <v>28</v>
      </c>
    </row>
    <row r="48" spans="1:41" ht="13.5">
      <c r="A48" t="s">
        <v>53</v>
      </c>
      <c r="B48">
        <v>6200</v>
      </c>
      <c r="D48">
        <v>37</v>
      </c>
      <c r="E48">
        <v>35450</v>
      </c>
      <c r="G48">
        <v>37</v>
      </c>
      <c r="H48">
        <v>50912</v>
      </c>
      <c r="I48">
        <f t="shared" si="1"/>
        <v>170</v>
      </c>
      <c r="J48">
        <f t="shared" si="1"/>
        <v>36</v>
      </c>
      <c r="K48">
        <f t="shared" si="1"/>
        <v>10</v>
      </c>
      <c r="L48">
        <f t="shared" si="1"/>
        <v>9</v>
      </c>
      <c r="M48">
        <f t="shared" si="1"/>
        <v>29</v>
      </c>
      <c r="N48">
        <f t="shared" si="1"/>
        <v>15</v>
      </c>
      <c r="P48">
        <v>37</v>
      </c>
      <c r="Q48">
        <v>35450</v>
      </c>
      <c r="R48">
        <f t="shared" si="2"/>
        <v>10</v>
      </c>
      <c r="S48">
        <f t="shared" si="2"/>
        <v>20</v>
      </c>
      <c r="T48">
        <f t="shared" si="2"/>
        <v>30</v>
      </c>
      <c r="AB48" t="s">
        <v>292</v>
      </c>
      <c r="AC48">
        <v>220</v>
      </c>
      <c r="AD48">
        <v>9</v>
      </c>
      <c r="AF48">
        <v>37</v>
      </c>
      <c r="AG48">
        <v>30</v>
      </c>
      <c r="AH48">
        <v>34</v>
      </c>
      <c r="AI48">
        <v>30</v>
      </c>
      <c r="AJ48">
        <v>27</v>
      </c>
      <c r="AK48">
        <v>25</v>
      </c>
      <c r="AL48">
        <v>20</v>
      </c>
      <c r="AM48">
        <v>24</v>
      </c>
      <c r="AN48">
        <v>27</v>
      </c>
      <c r="AO48">
        <v>29</v>
      </c>
    </row>
    <row r="49" spans="1:41" ht="13.5">
      <c r="A49" t="s">
        <v>54</v>
      </c>
      <c r="B49">
        <v>6800</v>
      </c>
      <c r="D49">
        <v>38</v>
      </c>
      <c r="E49">
        <v>38289</v>
      </c>
      <c r="G49">
        <v>38</v>
      </c>
      <c r="H49">
        <v>53901</v>
      </c>
      <c r="I49">
        <f t="shared" si="1"/>
        <v>180</v>
      </c>
      <c r="J49">
        <f t="shared" si="1"/>
        <v>38</v>
      </c>
      <c r="K49">
        <f t="shared" si="1"/>
        <v>10</v>
      </c>
      <c r="L49">
        <f t="shared" si="1"/>
        <v>9</v>
      </c>
      <c r="M49">
        <f t="shared" si="1"/>
        <v>31</v>
      </c>
      <c r="N49">
        <f t="shared" si="1"/>
        <v>16</v>
      </c>
      <c r="P49">
        <v>38</v>
      </c>
      <c r="Q49">
        <v>38289</v>
      </c>
      <c r="R49">
        <f t="shared" si="2"/>
        <v>11</v>
      </c>
      <c r="S49">
        <f t="shared" si="2"/>
        <v>22</v>
      </c>
      <c r="T49">
        <f t="shared" si="2"/>
        <v>33</v>
      </c>
      <c r="AB49" t="s">
        <v>293</v>
      </c>
      <c r="AC49">
        <v>226</v>
      </c>
      <c r="AD49">
        <v>9</v>
      </c>
      <c r="AF49">
        <v>38</v>
      </c>
      <c r="AG49">
        <v>31</v>
      </c>
      <c r="AH49">
        <v>34</v>
      </c>
      <c r="AI49">
        <v>30</v>
      </c>
      <c r="AJ49">
        <v>27</v>
      </c>
      <c r="AK49">
        <v>26</v>
      </c>
      <c r="AL49">
        <v>21</v>
      </c>
      <c r="AM49">
        <v>25</v>
      </c>
      <c r="AN49">
        <v>27</v>
      </c>
      <c r="AO49">
        <v>29</v>
      </c>
    </row>
    <row r="50" spans="1:41" ht="13.5">
      <c r="A50" t="s">
        <v>55</v>
      </c>
      <c r="B50">
        <v>7400</v>
      </c>
      <c r="D50">
        <v>39</v>
      </c>
      <c r="E50">
        <v>41273</v>
      </c>
      <c r="G50">
        <v>39</v>
      </c>
      <c r="H50">
        <v>56982</v>
      </c>
      <c r="I50">
        <f t="shared" si="1"/>
        <v>190</v>
      </c>
      <c r="J50">
        <f t="shared" si="1"/>
        <v>40</v>
      </c>
      <c r="K50">
        <f t="shared" si="1"/>
        <v>11</v>
      </c>
      <c r="L50">
        <f t="shared" si="1"/>
        <v>10</v>
      </c>
      <c r="M50">
        <f t="shared" si="1"/>
        <v>32</v>
      </c>
      <c r="N50">
        <f t="shared" si="1"/>
        <v>16</v>
      </c>
      <c r="P50">
        <v>39</v>
      </c>
      <c r="Q50">
        <v>41273</v>
      </c>
      <c r="R50">
        <f t="shared" si="2"/>
        <v>12</v>
      </c>
      <c r="S50">
        <f t="shared" si="2"/>
        <v>24</v>
      </c>
      <c r="T50">
        <f t="shared" si="2"/>
        <v>35</v>
      </c>
      <c r="AB50" t="s">
        <v>294</v>
      </c>
      <c r="AC50">
        <v>231</v>
      </c>
      <c r="AD50">
        <v>9</v>
      </c>
      <c r="AF50">
        <v>39</v>
      </c>
      <c r="AG50">
        <v>31</v>
      </c>
      <c r="AH50">
        <v>34</v>
      </c>
      <c r="AI50">
        <v>30</v>
      </c>
      <c r="AJ50">
        <v>28</v>
      </c>
      <c r="AK50">
        <v>26</v>
      </c>
      <c r="AL50">
        <v>21</v>
      </c>
      <c r="AM50">
        <v>25</v>
      </c>
      <c r="AN50">
        <v>27</v>
      </c>
      <c r="AO50">
        <v>30</v>
      </c>
    </row>
    <row r="51" spans="1:41" ht="13.5">
      <c r="A51" t="s">
        <v>56</v>
      </c>
      <c r="B51">
        <v>8000</v>
      </c>
      <c r="D51">
        <v>40</v>
      </c>
      <c r="E51">
        <v>44406</v>
      </c>
      <c r="G51">
        <v>40</v>
      </c>
      <c r="H51">
        <v>65535</v>
      </c>
      <c r="I51">
        <f t="shared" si="1"/>
        <v>219</v>
      </c>
      <c r="J51">
        <f t="shared" si="1"/>
        <v>46</v>
      </c>
      <c r="K51">
        <f t="shared" si="1"/>
        <v>12</v>
      </c>
      <c r="L51">
        <f t="shared" si="1"/>
        <v>11</v>
      </c>
      <c r="M51">
        <f t="shared" si="1"/>
        <v>37</v>
      </c>
      <c r="N51">
        <f t="shared" si="1"/>
        <v>19</v>
      </c>
      <c r="P51">
        <v>40</v>
      </c>
      <c r="Q51">
        <v>44406</v>
      </c>
      <c r="R51">
        <f t="shared" si="2"/>
        <v>13</v>
      </c>
      <c r="S51">
        <f t="shared" si="2"/>
        <v>25</v>
      </c>
      <c r="T51">
        <f t="shared" si="2"/>
        <v>38</v>
      </c>
      <c r="AB51" t="s">
        <v>295</v>
      </c>
      <c r="AC51">
        <v>237</v>
      </c>
      <c r="AD51">
        <v>9</v>
      </c>
      <c r="AF51">
        <v>40</v>
      </c>
      <c r="AG51">
        <v>32</v>
      </c>
      <c r="AH51">
        <v>36</v>
      </c>
      <c r="AI51">
        <v>31</v>
      </c>
      <c r="AJ51">
        <v>28</v>
      </c>
      <c r="AK51">
        <v>27</v>
      </c>
      <c r="AL51">
        <v>22</v>
      </c>
      <c r="AM51">
        <v>27</v>
      </c>
      <c r="AN51">
        <v>28</v>
      </c>
      <c r="AO51">
        <v>30</v>
      </c>
    </row>
    <row r="52" spans="1:41" ht="13.5">
      <c r="A52" t="s">
        <v>57</v>
      </c>
      <c r="B52">
        <v>8800</v>
      </c>
      <c r="D52">
        <v>41</v>
      </c>
      <c r="E52">
        <v>50000</v>
      </c>
      <c r="P52">
        <v>41</v>
      </c>
      <c r="Q52">
        <v>50000</v>
      </c>
      <c r="R52">
        <f t="shared" si="2"/>
        <v>14</v>
      </c>
      <c r="S52">
        <f t="shared" si="2"/>
        <v>28</v>
      </c>
      <c r="T52">
        <f t="shared" si="2"/>
        <v>42</v>
      </c>
      <c r="AB52" t="s">
        <v>296</v>
      </c>
      <c r="AC52">
        <v>243</v>
      </c>
      <c r="AD52">
        <v>9</v>
      </c>
      <c r="AF52">
        <v>41</v>
      </c>
      <c r="AG52">
        <v>32</v>
      </c>
      <c r="AH52">
        <v>36</v>
      </c>
      <c r="AI52">
        <v>31</v>
      </c>
      <c r="AJ52">
        <v>28</v>
      </c>
      <c r="AK52">
        <v>27</v>
      </c>
      <c r="AL52">
        <v>22</v>
      </c>
      <c r="AM52">
        <v>28</v>
      </c>
      <c r="AN52">
        <v>29</v>
      </c>
      <c r="AO52">
        <v>30</v>
      </c>
    </row>
    <row r="53" spans="1:41" ht="13.5">
      <c r="A53" t="s">
        <v>58</v>
      </c>
      <c r="B53">
        <v>9600</v>
      </c>
      <c r="D53">
        <v>42</v>
      </c>
      <c r="E53">
        <v>50000</v>
      </c>
      <c r="N53" t="s">
        <v>617</v>
      </c>
      <c r="P53">
        <v>42</v>
      </c>
      <c r="Q53">
        <v>50000</v>
      </c>
      <c r="R53">
        <f t="shared" si="2"/>
        <v>14</v>
      </c>
      <c r="S53">
        <f t="shared" si="2"/>
        <v>28</v>
      </c>
      <c r="T53">
        <f t="shared" si="2"/>
        <v>42</v>
      </c>
      <c r="AB53" t="s">
        <v>297</v>
      </c>
      <c r="AC53">
        <v>249</v>
      </c>
      <c r="AD53">
        <v>9</v>
      </c>
      <c r="AF53">
        <v>42</v>
      </c>
      <c r="AG53">
        <v>33</v>
      </c>
      <c r="AH53">
        <v>36</v>
      </c>
      <c r="AI53">
        <v>31</v>
      </c>
      <c r="AJ53">
        <v>29</v>
      </c>
      <c r="AK53">
        <v>27</v>
      </c>
      <c r="AL53">
        <v>23</v>
      </c>
      <c r="AM53">
        <v>28</v>
      </c>
      <c r="AN53">
        <v>29</v>
      </c>
      <c r="AO53">
        <v>31</v>
      </c>
    </row>
    <row r="54" spans="1:41" ht="13.5">
      <c r="A54" t="s">
        <v>59</v>
      </c>
      <c r="B54">
        <v>10400</v>
      </c>
      <c r="D54">
        <v>43</v>
      </c>
      <c r="E54">
        <v>50000</v>
      </c>
      <c r="N54">
        <v>54</v>
      </c>
      <c r="P54">
        <v>43</v>
      </c>
      <c r="Q54">
        <v>50000</v>
      </c>
      <c r="R54">
        <f t="shared" si="2"/>
        <v>14</v>
      </c>
      <c r="S54">
        <f t="shared" si="2"/>
        <v>28</v>
      </c>
      <c r="T54">
        <f t="shared" si="2"/>
        <v>42</v>
      </c>
      <c r="AB54" t="s">
        <v>298</v>
      </c>
      <c r="AC54">
        <v>254</v>
      </c>
      <c r="AD54">
        <v>9</v>
      </c>
      <c r="AF54">
        <v>43</v>
      </c>
      <c r="AG54">
        <v>33</v>
      </c>
      <c r="AH54">
        <v>37</v>
      </c>
      <c r="AI54">
        <v>31</v>
      </c>
      <c r="AJ54">
        <v>29</v>
      </c>
      <c r="AK54">
        <v>28</v>
      </c>
      <c r="AL54">
        <v>23</v>
      </c>
      <c r="AM54">
        <v>29</v>
      </c>
      <c r="AN54">
        <v>29</v>
      </c>
      <c r="AO54">
        <v>31</v>
      </c>
    </row>
    <row r="55" spans="1:41" ht="13.5">
      <c r="A55" t="s">
        <v>60</v>
      </c>
      <c r="B55">
        <v>11200</v>
      </c>
      <c r="D55">
        <v>44</v>
      </c>
      <c r="E55">
        <v>50000</v>
      </c>
      <c r="P55">
        <v>44</v>
      </c>
      <c r="Q55">
        <v>50000</v>
      </c>
      <c r="R55">
        <f t="shared" si="2"/>
        <v>14</v>
      </c>
      <c r="S55">
        <f t="shared" si="2"/>
        <v>28</v>
      </c>
      <c r="T55">
        <f t="shared" si="2"/>
        <v>42</v>
      </c>
      <c r="AB55" t="s">
        <v>299</v>
      </c>
      <c r="AC55">
        <v>260</v>
      </c>
      <c r="AD55">
        <v>9</v>
      </c>
      <c r="AF55">
        <v>44</v>
      </c>
      <c r="AG55">
        <v>34</v>
      </c>
      <c r="AH55">
        <v>37</v>
      </c>
      <c r="AI55">
        <v>31</v>
      </c>
      <c r="AJ55">
        <v>29</v>
      </c>
      <c r="AK55">
        <v>28</v>
      </c>
      <c r="AL55">
        <v>24</v>
      </c>
      <c r="AM55">
        <v>31</v>
      </c>
      <c r="AN55">
        <v>30</v>
      </c>
      <c r="AO55">
        <v>31</v>
      </c>
    </row>
    <row r="56" spans="1:41" ht="13.5">
      <c r="A56" t="s">
        <v>61</v>
      </c>
      <c r="B56">
        <v>12000</v>
      </c>
      <c r="D56">
        <v>45</v>
      </c>
      <c r="E56">
        <v>50000</v>
      </c>
      <c r="P56">
        <v>45</v>
      </c>
      <c r="Q56">
        <v>50000</v>
      </c>
      <c r="R56">
        <f t="shared" si="2"/>
        <v>14</v>
      </c>
      <c r="S56">
        <f t="shared" si="2"/>
        <v>28</v>
      </c>
      <c r="T56">
        <f t="shared" si="2"/>
        <v>42</v>
      </c>
      <c r="AB56">
        <v>320</v>
      </c>
      <c r="AC56">
        <v>265</v>
      </c>
      <c r="AD56">
        <v>9</v>
      </c>
      <c r="AF56">
        <v>45</v>
      </c>
      <c r="AG56">
        <v>34</v>
      </c>
      <c r="AH56">
        <v>38</v>
      </c>
      <c r="AI56">
        <v>32</v>
      </c>
      <c r="AJ56">
        <v>30</v>
      </c>
      <c r="AK56">
        <v>29</v>
      </c>
      <c r="AL56">
        <v>24</v>
      </c>
      <c r="AM56">
        <v>31</v>
      </c>
      <c r="AN56">
        <v>30</v>
      </c>
      <c r="AO56">
        <v>32</v>
      </c>
    </row>
    <row r="57" spans="1:41" ht="13.5">
      <c r="A57" t="s">
        <v>62</v>
      </c>
      <c r="B57">
        <v>13000</v>
      </c>
      <c r="D57">
        <v>46</v>
      </c>
      <c r="E57">
        <v>60000</v>
      </c>
      <c r="P57">
        <v>46</v>
      </c>
      <c r="Q57">
        <v>60000</v>
      </c>
      <c r="R57">
        <f t="shared" si="2"/>
        <v>17</v>
      </c>
      <c r="S57">
        <f t="shared" si="2"/>
        <v>34</v>
      </c>
      <c r="T57">
        <f t="shared" si="2"/>
        <v>51</v>
      </c>
      <c r="AB57" t="s">
        <v>300</v>
      </c>
      <c r="AC57">
        <v>265</v>
      </c>
      <c r="AD57">
        <v>10</v>
      </c>
      <c r="AF57">
        <v>46</v>
      </c>
      <c r="AG57">
        <v>34</v>
      </c>
      <c r="AH57">
        <v>39</v>
      </c>
      <c r="AI57">
        <v>32</v>
      </c>
      <c r="AJ57">
        <v>30</v>
      </c>
      <c r="AK57">
        <v>29</v>
      </c>
      <c r="AL57">
        <v>25</v>
      </c>
      <c r="AM57">
        <v>32</v>
      </c>
      <c r="AN57">
        <v>30</v>
      </c>
      <c r="AO57">
        <v>32</v>
      </c>
    </row>
    <row r="58" spans="1:41" ht="13.5">
      <c r="A58" t="s">
        <v>63</v>
      </c>
      <c r="B58">
        <v>14000</v>
      </c>
      <c r="D58">
        <v>47</v>
      </c>
      <c r="E58">
        <v>60000</v>
      </c>
      <c r="P58">
        <v>47</v>
      </c>
      <c r="Q58">
        <v>60000</v>
      </c>
      <c r="R58">
        <f t="shared" si="2"/>
        <v>17</v>
      </c>
      <c r="S58">
        <f t="shared" si="2"/>
        <v>34</v>
      </c>
      <c r="T58">
        <f t="shared" si="2"/>
        <v>51</v>
      </c>
      <c r="AB58" t="s">
        <v>301</v>
      </c>
      <c r="AC58">
        <v>271</v>
      </c>
      <c r="AD58">
        <v>10</v>
      </c>
      <c r="AF58">
        <v>47</v>
      </c>
      <c r="AG58">
        <v>35</v>
      </c>
      <c r="AH58">
        <v>39</v>
      </c>
      <c r="AI58">
        <v>32</v>
      </c>
      <c r="AJ58">
        <v>30</v>
      </c>
      <c r="AK58">
        <v>30</v>
      </c>
      <c r="AL58">
        <v>25</v>
      </c>
      <c r="AM58">
        <v>33</v>
      </c>
      <c r="AN58">
        <v>30</v>
      </c>
      <c r="AO58">
        <v>32</v>
      </c>
    </row>
    <row r="59" spans="1:41" ht="13.5">
      <c r="A59" t="s">
        <v>64</v>
      </c>
      <c r="B59">
        <v>15000</v>
      </c>
      <c r="D59">
        <v>48</v>
      </c>
      <c r="E59">
        <v>60000</v>
      </c>
      <c r="P59">
        <v>48</v>
      </c>
      <c r="Q59">
        <v>60000</v>
      </c>
      <c r="R59">
        <f t="shared" si="2"/>
        <v>17</v>
      </c>
      <c r="S59">
        <f t="shared" si="2"/>
        <v>34</v>
      </c>
      <c r="T59">
        <f t="shared" si="2"/>
        <v>51</v>
      </c>
      <c r="AB59" t="s">
        <v>302</v>
      </c>
      <c r="AC59">
        <v>276</v>
      </c>
      <c r="AD59">
        <v>10</v>
      </c>
      <c r="AF59">
        <v>48</v>
      </c>
      <c r="AG59">
        <v>35</v>
      </c>
      <c r="AH59">
        <v>40</v>
      </c>
      <c r="AI59">
        <v>32</v>
      </c>
      <c r="AJ59">
        <v>31</v>
      </c>
      <c r="AK59">
        <v>30</v>
      </c>
      <c r="AL59">
        <v>26</v>
      </c>
      <c r="AM59">
        <v>35</v>
      </c>
      <c r="AN59">
        <v>31</v>
      </c>
      <c r="AO59">
        <v>32</v>
      </c>
    </row>
    <row r="60" spans="1:41" ht="13.5">
      <c r="A60" t="s">
        <v>65</v>
      </c>
      <c r="B60">
        <v>16000</v>
      </c>
      <c r="D60">
        <v>49</v>
      </c>
      <c r="E60">
        <v>60000</v>
      </c>
      <c r="P60">
        <v>49</v>
      </c>
      <c r="Q60">
        <v>60000</v>
      </c>
      <c r="R60">
        <f t="shared" si="2"/>
        <v>17</v>
      </c>
      <c r="S60">
        <f t="shared" si="2"/>
        <v>34</v>
      </c>
      <c r="T60">
        <f t="shared" si="2"/>
        <v>51</v>
      </c>
      <c r="AB60" t="s">
        <v>303</v>
      </c>
      <c r="AC60">
        <v>282</v>
      </c>
      <c r="AD60">
        <v>10</v>
      </c>
      <c r="AF60">
        <v>49</v>
      </c>
      <c r="AG60">
        <v>35</v>
      </c>
      <c r="AH60">
        <v>40</v>
      </c>
      <c r="AI60">
        <v>32</v>
      </c>
      <c r="AJ60">
        <v>31</v>
      </c>
      <c r="AK60">
        <v>30</v>
      </c>
      <c r="AL60">
        <v>26</v>
      </c>
      <c r="AM60">
        <v>35</v>
      </c>
      <c r="AN60">
        <v>31</v>
      </c>
      <c r="AO60">
        <v>33</v>
      </c>
    </row>
    <row r="61" spans="1:41" ht="13.5">
      <c r="A61" t="s">
        <v>66</v>
      </c>
      <c r="B61">
        <v>17000</v>
      </c>
      <c r="D61">
        <v>50</v>
      </c>
      <c r="E61">
        <v>60000</v>
      </c>
      <c r="P61">
        <v>50</v>
      </c>
      <c r="Q61">
        <v>60000</v>
      </c>
      <c r="R61">
        <f t="shared" si="2"/>
        <v>17</v>
      </c>
      <c r="S61">
        <f t="shared" si="2"/>
        <v>34</v>
      </c>
      <c r="T61">
        <f t="shared" si="2"/>
        <v>51</v>
      </c>
      <c r="AB61" t="s">
        <v>304</v>
      </c>
      <c r="AC61">
        <v>287</v>
      </c>
      <c r="AD61">
        <v>10</v>
      </c>
      <c r="AF61">
        <v>50</v>
      </c>
      <c r="AG61">
        <v>36</v>
      </c>
      <c r="AH61">
        <v>40</v>
      </c>
      <c r="AI61">
        <v>32</v>
      </c>
      <c r="AJ61">
        <v>31</v>
      </c>
      <c r="AK61">
        <v>31</v>
      </c>
      <c r="AL61">
        <v>27</v>
      </c>
      <c r="AM61">
        <v>36</v>
      </c>
      <c r="AN61">
        <v>31</v>
      </c>
      <c r="AO61">
        <v>33</v>
      </c>
    </row>
    <row r="62" spans="1:30" ht="13.5">
      <c r="A62" t="s">
        <v>67</v>
      </c>
      <c r="B62">
        <v>18400</v>
      </c>
      <c r="AB62" t="s">
        <v>305</v>
      </c>
      <c r="AC62">
        <v>293</v>
      </c>
      <c r="AD62">
        <v>10</v>
      </c>
    </row>
    <row r="63" spans="1:30" ht="13.5">
      <c r="A63" t="s">
        <v>68</v>
      </c>
      <c r="B63">
        <v>19800</v>
      </c>
      <c r="S63" t="s">
        <v>618</v>
      </c>
      <c r="AB63" t="s">
        <v>306</v>
      </c>
      <c r="AC63">
        <v>298</v>
      </c>
      <c r="AD63">
        <v>10</v>
      </c>
    </row>
    <row r="64" spans="1:30" ht="13.5">
      <c r="A64" t="s">
        <v>69</v>
      </c>
      <c r="B64">
        <v>21200</v>
      </c>
      <c r="S64">
        <v>56</v>
      </c>
      <c r="AB64" t="s">
        <v>307</v>
      </c>
      <c r="AC64">
        <v>304</v>
      </c>
      <c r="AD64">
        <v>10</v>
      </c>
    </row>
    <row r="65" spans="1:30" ht="13.5">
      <c r="A65" t="s">
        <v>70</v>
      </c>
      <c r="B65">
        <v>22800</v>
      </c>
      <c r="AB65">
        <v>384</v>
      </c>
      <c r="AC65">
        <v>309</v>
      </c>
      <c r="AD65">
        <v>10</v>
      </c>
    </row>
    <row r="66" spans="1:30" ht="13.5">
      <c r="A66" t="s">
        <v>71</v>
      </c>
      <c r="B66">
        <v>24000</v>
      </c>
      <c r="AB66" t="s">
        <v>308</v>
      </c>
      <c r="AC66">
        <v>309</v>
      </c>
      <c r="AD66">
        <v>11</v>
      </c>
    </row>
    <row r="67" spans="1:30" ht="13.5">
      <c r="A67" t="s">
        <v>72</v>
      </c>
      <c r="B67">
        <v>25600</v>
      </c>
      <c r="AB67" t="s">
        <v>309</v>
      </c>
      <c r="AC67">
        <v>314</v>
      </c>
      <c r="AD67">
        <v>11</v>
      </c>
    </row>
    <row r="68" spans="1:30" ht="13.5">
      <c r="A68" t="s">
        <v>73</v>
      </c>
      <c r="B68">
        <v>27200</v>
      </c>
      <c r="AB68" t="s">
        <v>310</v>
      </c>
      <c r="AC68">
        <v>319</v>
      </c>
      <c r="AD68">
        <v>11</v>
      </c>
    </row>
    <row r="69" spans="1:30" ht="13.5">
      <c r="A69" t="s">
        <v>74</v>
      </c>
      <c r="B69">
        <v>28800</v>
      </c>
      <c r="AB69" t="s">
        <v>311</v>
      </c>
      <c r="AC69">
        <v>325</v>
      </c>
      <c r="AD69">
        <v>11</v>
      </c>
    </row>
    <row r="70" spans="1:30" ht="13.5">
      <c r="A70" t="s">
        <v>75</v>
      </c>
      <c r="B70">
        <v>30400</v>
      </c>
      <c r="AB70" t="s">
        <v>312</v>
      </c>
      <c r="AC70">
        <v>330</v>
      </c>
      <c r="AD70">
        <v>11</v>
      </c>
    </row>
    <row r="71" spans="1:30" ht="13.5">
      <c r="A71" t="s">
        <v>76</v>
      </c>
      <c r="B71">
        <v>32000</v>
      </c>
      <c r="AB71" t="s">
        <v>313</v>
      </c>
      <c r="AC71">
        <v>335</v>
      </c>
      <c r="AD71">
        <v>11</v>
      </c>
    </row>
    <row r="72" spans="1:30" ht="13.5">
      <c r="A72" t="s">
        <v>77</v>
      </c>
      <c r="B72">
        <v>34000</v>
      </c>
      <c r="AB72" t="s">
        <v>314</v>
      </c>
      <c r="AC72">
        <v>340</v>
      </c>
      <c r="AD72">
        <v>11</v>
      </c>
    </row>
    <row r="73" spans="1:30" ht="13.5">
      <c r="A73" t="s">
        <v>78</v>
      </c>
      <c r="B73">
        <v>36000</v>
      </c>
      <c r="AB73" t="s">
        <v>315</v>
      </c>
      <c r="AC73">
        <v>345</v>
      </c>
      <c r="AD73">
        <v>11</v>
      </c>
    </row>
    <row r="74" spans="1:30" ht="13.5">
      <c r="A74" t="s">
        <v>79</v>
      </c>
      <c r="B74">
        <v>38000</v>
      </c>
      <c r="AB74">
        <v>448</v>
      </c>
      <c r="AC74">
        <v>350</v>
      </c>
      <c r="AD74">
        <v>11</v>
      </c>
    </row>
    <row r="75" spans="1:30" ht="13.5">
      <c r="A75" t="s">
        <v>80</v>
      </c>
      <c r="B75">
        <v>40000</v>
      </c>
      <c r="AB75" t="s">
        <v>316</v>
      </c>
      <c r="AC75">
        <v>350</v>
      </c>
      <c r="AD75">
        <v>12</v>
      </c>
    </row>
    <row r="76" spans="1:30" ht="13.5">
      <c r="A76" t="s">
        <v>81</v>
      </c>
      <c r="B76">
        <v>42000</v>
      </c>
      <c r="AB76" t="s">
        <v>317</v>
      </c>
      <c r="AC76">
        <v>355</v>
      </c>
      <c r="AD76">
        <v>12</v>
      </c>
    </row>
    <row r="77" spans="1:30" ht="13.5">
      <c r="A77" t="s">
        <v>82</v>
      </c>
      <c r="B77">
        <v>44000</v>
      </c>
      <c r="AB77" t="s">
        <v>318</v>
      </c>
      <c r="AC77">
        <v>360</v>
      </c>
      <c r="AD77">
        <v>12</v>
      </c>
    </row>
    <row r="78" spans="1:30" ht="13.5">
      <c r="A78" t="s">
        <v>83</v>
      </c>
      <c r="B78">
        <v>46000</v>
      </c>
      <c r="AB78" t="s">
        <v>319</v>
      </c>
      <c r="AC78">
        <v>365</v>
      </c>
      <c r="AD78">
        <v>12</v>
      </c>
    </row>
    <row r="79" spans="1:30" ht="13.5">
      <c r="A79" t="s">
        <v>84</v>
      </c>
      <c r="B79">
        <v>48000</v>
      </c>
      <c r="AB79" t="s">
        <v>320</v>
      </c>
      <c r="AC79">
        <v>370</v>
      </c>
      <c r="AD79">
        <v>12</v>
      </c>
    </row>
    <row r="80" spans="1:30" ht="13.5">
      <c r="A80" t="s">
        <v>85</v>
      </c>
      <c r="B80">
        <v>50000</v>
      </c>
      <c r="AB80" t="s">
        <v>321</v>
      </c>
      <c r="AC80">
        <v>375</v>
      </c>
      <c r="AD80">
        <v>12</v>
      </c>
    </row>
    <row r="81" spans="1:30" ht="13.5">
      <c r="A81" t="s">
        <v>86</v>
      </c>
      <c r="B81">
        <v>52000</v>
      </c>
      <c r="AB81" t="s">
        <v>322</v>
      </c>
      <c r="AC81">
        <v>380</v>
      </c>
      <c r="AD81">
        <v>12</v>
      </c>
    </row>
    <row r="82" spans="1:30" ht="13.5">
      <c r="A82" t="s">
        <v>87</v>
      </c>
      <c r="B82">
        <v>54000</v>
      </c>
      <c r="AB82" t="s">
        <v>323</v>
      </c>
      <c r="AC82">
        <v>385</v>
      </c>
      <c r="AD82">
        <v>12</v>
      </c>
    </row>
    <row r="83" spans="1:30" ht="13.5">
      <c r="A83" t="s">
        <v>88</v>
      </c>
      <c r="B83">
        <v>56000</v>
      </c>
      <c r="AB83">
        <v>512</v>
      </c>
      <c r="AC83">
        <v>390</v>
      </c>
      <c r="AD83">
        <v>12</v>
      </c>
    </row>
    <row r="84" spans="1:30" ht="13.5">
      <c r="A84" t="s">
        <v>89</v>
      </c>
      <c r="B84">
        <v>58000</v>
      </c>
      <c r="AB84" t="s">
        <v>324</v>
      </c>
      <c r="AC84">
        <v>390</v>
      </c>
      <c r="AD84">
        <v>13</v>
      </c>
    </row>
    <row r="85" spans="1:30" ht="13.5">
      <c r="A85" t="s">
        <v>90</v>
      </c>
      <c r="B85">
        <v>60000</v>
      </c>
      <c r="AB85" t="s">
        <v>325</v>
      </c>
      <c r="AC85">
        <v>395</v>
      </c>
      <c r="AD85">
        <v>13</v>
      </c>
    </row>
    <row r="86" spans="1:30" ht="13.5">
      <c r="A86" t="s">
        <v>91</v>
      </c>
      <c r="B86">
        <v>60000</v>
      </c>
      <c r="AB86" t="s">
        <v>326</v>
      </c>
      <c r="AC86">
        <v>399</v>
      </c>
      <c r="AD86">
        <v>13</v>
      </c>
    </row>
    <row r="87" spans="1:30" ht="13.5">
      <c r="A87" t="s">
        <v>92</v>
      </c>
      <c r="B87">
        <v>60000</v>
      </c>
      <c r="AB87" t="s">
        <v>327</v>
      </c>
      <c r="AC87">
        <v>404</v>
      </c>
      <c r="AD87">
        <v>13</v>
      </c>
    </row>
    <row r="88" spans="1:30" ht="13.5">
      <c r="A88" t="s">
        <v>93</v>
      </c>
      <c r="B88">
        <v>60000</v>
      </c>
      <c r="AB88" t="s">
        <v>328</v>
      </c>
      <c r="AC88">
        <v>409</v>
      </c>
      <c r="AD88">
        <v>13</v>
      </c>
    </row>
    <row r="89" spans="1:30" ht="13.5">
      <c r="A89" t="s">
        <v>94</v>
      </c>
      <c r="B89">
        <v>60000</v>
      </c>
      <c r="AB89" t="s">
        <v>329</v>
      </c>
      <c r="AC89">
        <v>414</v>
      </c>
      <c r="AD89">
        <v>13</v>
      </c>
    </row>
    <row r="90" spans="1:30" ht="13.5">
      <c r="A90" t="s">
        <v>95</v>
      </c>
      <c r="B90">
        <v>60000</v>
      </c>
      <c r="AB90" t="s">
        <v>330</v>
      </c>
      <c r="AC90">
        <v>418</v>
      </c>
      <c r="AD90">
        <v>13</v>
      </c>
    </row>
    <row r="91" spans="1:30" ht="13.5">
      <c r="A91" t="s">
        <v>96</v>
      </c>
      <c r="B91">
        <v>60000</v>
      </c>
      <c r="AB91" t="s">
        <v>331</v>
      </c>
      <c r="AC91">
        <v>423</v>
      </c>
      <c r="AD91">
        <v>13</v>
      </c>
    </row>
    <row r="92" spans="1:30" ht="13.5">
      <c r="A92" t="s">
        <v>97</v>
      </c>
      <c r="B92">
        <v>60000</v>
      </c>
      <c r="AB92">
        <v>576</v>
      </c>
      <c r="AC92">
        <v>427</v>
      </c>
      <c r="AD92">
        <v>13</v>
      </c>
    </row>
    <row r="93" spans="1:30" ht="13.5">
      <c r="A93" t="s">
        <v>98</v>
      </c>
      <c r="B93">
        <v>60000</v>
      </c>
      <c r="AB93" t="s">
        <v>332</v>
      </c>
      <c r="AC93">
        <v>427</v>
      </c>
      <c r="AD93">
        <v>14</v>
      </c>
    </row>
    <row r="94" spans="1:30" ht="13.5">
      <c r="A94" t="s">
        <v>99</v>
      </c>
      <c r="B94">
        <v>60000</v>
      </c>
      <c r="AB94" t="s">
        <v>333</v>
      </c>
      <c r="AC94">
        <v>432</v>
      </c>
      <c r="AD94">
        <v>14</v>
      </c>
    </row>
    <row r="95" spans="1:30" ht="13.5">
      <c r="A95" t="s">
        <v>100</v>
      </c>
      <c r="B95">
        <v>60000</v>
      </c>
      <c r="AB95" t="s">
        <v>334</v>
      </c>
      <c r="AC95">
        <v>436</v>
      </c>
      <c r="AD95">
        <v>14</v>
      </c>
    </row>
    <row r="96" spans="1:30" ht="13.5">
      <c r="A96" t="s">
        <v>101</v>
      </c>
      <c r="B96">
        <v>60000</v>
      </c>
      <c r="AB96" t="s">
        <v>335</v>
      </c>
      <c r="AC96">
        <v>441</v>
      </c>
      <c r="AD96">
        <v>14</v>
      </c>
    </row>
    <row r="97" spans="1:30" ht="13.5">
      <c r="A97" t="s">
        <v>102</v>
      </c>
      <c r="B97">
        <v>65000</v>
      </c>
      <c r="AB97" t="s">
        <v>336</v>
      </c>
      <c r="AC97">
        <v>445</v>
      </c>
      <c r="AD97">
        <v>14</v>
      </c>
    </row>
    <row r="98" spans="1:30" ht="13.5">
      <c r="A98" t="s">
        <v>103</v>
      </c>
      <c r="B98">
        <v>65000</v>
      </c>
      <c r="AB98" t="s">
        <v>337</v>
      </c>
      <c r="AC98">
        <v>450</v>
      </c>
      <c r="AD98">
        <v>14</v>
      </c>
    </row>
    <row r="99" spans="1:30" ht="13.5">
      <c r="A99" t="s">
        <v>104</v>
      </c>
      <c r="B99">
        <v>65000</v>
      </c>
      <c r="AB99" t="s">
        <v>338</v>
      </c>
      <c r="AC99">
        <v>454</v>
      </c>
      <c r="AD99">
        <v>14</v>
      </c>
    </row>
    <row r="100" spans="1:30" ht="13.5">
      <c r="A100" t="s">
        <v>105</v>
      </c>
      <c r="B100">
        <v>65000</v>
      </c>
      <c r="AB100" t="s">
        <v>339</v>
      </c>
      <c r="AC100">
        <v>459</v>
      </c>
      <c r="AD100">
        <v>14</v>
      </c>
    </row>
    <row r="101" spans="1:30" ht="13.5">
      <c r="A101" t="s">
        <v>106</v>
      </c>
      <c r="B101">
        <v>65000</v>
      </c>
      <c r="AB101" t="s">
        <v>340</v>
      </c>
      <c r="AC101">
        <v>463</v>
      </c>
      <c r="AD101">
        <v>14</v>
      </c>
    </row>
    <row r="102" spans="1:30" ht="13.5">
      <c r="A102" t="s">
        <v>107</v>
      </c>
      <c r="B102">
        <v>65000</v>
      </c>
      <c r="AB102" t="s">
        <v>341</v>
      </c>
      <c r="AC102">
        <v>467</v>
      </c>
      <c r="AD102">
        <v>14</v>
      </c>
    </row>
    <row r="103" spans="1:30" ht="13.5">
      <c r="A103" t="s">
        <v>108</v>
      </c>
      <c r="B103">
        <v>65000</v>
      </c>
      <c r="AB103" t="s">
        <v>342</v>
      </c>
      <c r="AC103">
        <v>471</v>
      </c>
      <c r="AD103">
        <v>14</v>
      </c>
    </row>
    <row r="104" spans="1:30" ht="13.5">
      <c r="A104" t="s">
        <v>109</v>
      </c>
      <c r="B104">
        <v>65000</v>
      </c>
      <c r="AB104" t="s">
        <v>343</v>
      </c>
      <c r="AC104">
        <v>476</v>
      </c>
      <c r="AD104">
        <v>14</v>
      </c>
    </row>
    <row r="105" spans="1:30" ht="13.5">
      <c r="A105" t="s">
        <v>110</v>
      </c>
      <c r="B105">
        <v>65000</v>
      </c>
      <c r="AB105" t="s">
        <v>344</v>
      </c>
      <c r="AC105">
        <v>480</v>
      </c>
      <c r="AD105">
        <v>14</v>
      </c>
    </row>
    <row r="106" spans="1:30" ht="13.5">
      <c r="A106" t="s">
        <v>111</v>
      </c>
      <c r="B106">
        <v>65000</v>
      </c>
      <c r="AB106" t="s">
        <v>345</v>
      </c>
      <c r="AC106">
        <v>484</v>
      </c>
      <c r="AD106">
        <v>14</v>
      </c>
    </row>
    <row r="107" spans="1:30" ht="13.5">
      <c r="A107" t="s">
        <v>112</v>
      </c>
      <c r="B107">
        <v>65000</v>
      </c>
      <c r="AB107" t="s">
        <v>346</v>
      </c>
      <c r="AC107">
        <v>488</v>
      </c>
      <c r="AD107">
        <v>14</v>
      </c>
    </row>
    <row r="108" spans="1:30" ht="13.5">
      <c r="A108" t="s">
        <v>113</v>
      </c>
      <c r="B108">
        <v>65000</v>
      </c>
      <c r="AB108" t="s">
        <v>347</v>
      </c>
      <c r="AC108">
        <v>492</v>
      </c>
      <c r="AD108">
        <v>14</v>
      </c>
    </row>
    <row r="109" spans="1:30" ht="13.5">
      <c r="A109" t="s">
        <v>114</v>
      </c>
      <c r="B109">
        <v>65000</v>
      </c>
      <c r="AB109" t="s">
        <v>348</v>
      </c>
      <c r="AC109">
        <v>496</v>
      </c>
      <c r="AD109">
        <v>14</v>
      </c>
    </row>
    <row r="110" spans="1:30" ht="13.5">
      <c r="A110" t="s">
        <v>115</v>
      </c>
      <c r="B110">
        <v>65000</v>
      </c>
      <c r="AB110" t="s">
        <v>349</v>
      </c>
      <c r="AC110">
        <v>500</v>
      </c>
      <c r="AD110">
        <v>14</v>
      </c>
    </row>
    <row r="111" spans="1:30" ht="13.5">
      <c r="A111" t="s">
        <v>116</v>
      </c>
      <c r="B111">
        <v>65000</v>
      </c>
      <c r="AB111" t="s">
        <v>350</v>
      </c>
      <c r="AC111">
        <v>504</v>
      </c>
      <c r="AD111">
        <v>14</v>
      </c>
    </row>
    <row r="112" spans="28:30" ht="13.5">
      <c r="AB112" t="s">
        <v>351</v>
      </c>
      <c r="AC112">
        <v>508</v>
      </c>
      <c r="AD112">
        <v>14</v>
      </c>
    </row>
    <row r="113" spans="28:30" ht="13.5">
      <c r="AB113" t="s">
        <v>352</v>
      </c>
      <c r="AC113">
        <v>512</v>
      </c>
      <c r="AD113">
        <v>14</v>
      </c>
    </row>
    <row r="114" spans="28:30" ht="13.5">
      <c r="AB114" t="s">
        <v>353</v>
      </c>
      <c r="AC114">
        <v>516</v>
      </c>
      <c r="AD114">
        <v>14</v>
      </c>
    </row>
    <row r="115" spans="1:30" ht="13.5">
      <c r="A115" t="s">
        <v>0</v>
      </c>
      <c r="AB115" t="s">
        <v>354</v>
      </c>
      <c r="AC115">
        <v>520</v>
      </c>
      <c r="AD115">
        <v>14</v>
      </c>
    </row>
    <row r="116" spans="1:30" ht="13.5">
      <c r="A116" t="s">
        <v>1</v>
      </c>
      <c r="AB116" t="s">
        <v>355</v>
      </c>
      <c r="AC116">
        <v>524</v>
      </c>
      <c r="AD116">
        <v>14</v>
      </c>
    </row>
    <row r="117" spans="1:30" ht="13.5">
      <c r="A117" t="s">
        <v>2</v>
      </c>
      <c r="AB117" t="s">
        <v>356</v>
      </c>
      <c r="AC117">
        <v>528</v>
      </c>
      <c r="AD117">
        <v>14</v>
      </c>
    </row>
    <row r="118" spans="28:30" ht="13.5">
      <c r="AB118" t="s">
        <v>357</v>
      </c>
      <c r="AC118">
        <v>532</v>
      </c>
      <c r="AD118">
        <v>14</v>
      </c>
    </row>
    <row r="119" spans="1:30" ht="13.5">
      <c r="A119" t="s">
        <v>11</v>
      </c>
      <c r="AB119" t="s">
        <v>358</v>
      </c>
      <c r="AC119">
        <v>535</v>
      </c>
      <c r="AD119">
        <v>14</v>
      </c>
    </row>
    <row r="120" spans="1:30" ht="13.5">
      <c r="A120" t="s">
        <v>12</v>
      </c>
      <c r="AB120" t="s">
        <v>359</v>
      </c>
      <c r="AC120">
        <v>539</v>
      </c>
      <c r="AD120">
        <v>14</v>
      </c>
    </row>
    <row r="121" spans="28:30" ht="13.5">
      <c r="AB121" t="s">
        <v>360</v>
      </c>
      <c r="AC121">
        <v>543</v>
      </c>
      <c r="AD121">
        <v>14</v>
      </c>
    </row>
    <row r="122" spans="1:30" ht="13.5">
      <c r="A122" t="s">
        <v>3</v>
      </c>
      <c r="B122" t="s">
        <v>4</v>
      </c>
      <c r="AB122" t="s">
        <v>361</v>
      </c>
      <c r="AC122">
        <v>547</v>
      </c>
      <c r="AD122">
        <v>14</v>
      </c>
    </row>
    <row r="123" spans="28:30" ht="13.5">
      <c r="AB123" t="s">
        <v>362</v>
      </c>
      <c r="AC123">
        <v>550</v>
      </c>
      <c r="AD123">
        <v>14</v>
      </c>
    </row>
    <row r="124" spans="1:30" ht="13.5">
      <c r="A124" t="s">
        <v>5</v>
      </c>
      <c r="B124" t="s">
        <v>6</v>
      </c>
      <c r="C124" t="s">
        <v>7</v>
      </c>
      <c r="D124" t="s">
        <v>14</v>
      </c>
      <c r="P124" t="s">
        <v>14</v>
      </c>
      <c r="AB124" t="s">
        <v>363</v>
      </c>
      <c r="AC124">
        <v>554</v>
      </c>
      <c r="AD124">
        <v>14</v>
      </c>
    </row>
    <row r="125" spans="1:30" ht="13.5">
      <c r="A125">
        <v>11</v>
      </c>
      <c r="B125">
        <f>A125*2</f>
        <v>22</v>
      </c>
      <c r="C125" t="str">
        <f>"0～"&amp;A125*2</f>
        <v>0～22</v>
      </c>
      <c r="D125" t="str">
        <f>B125+1&amp;"～"&amp;B125*2+1</f>
        <v>23～45</v>
      </c>
      <c r="E125" t="s">
        <v>8</v>
      </c>
      <c r="P125" t="str">
        <f>M125+1&amp;"～"&amp;M125*2+1</f>
        <v>1～1</v>
      </c>
      <c r="Q125" t="s">
        <v>8</v>
      </c>
      <c r="AB125" t="s">
        <v>364</v>
      </c>
      <c r="AC125">
        <v>557</v>
      </c>
      <c r="AD125">
        <v>14</v>
      </c>
    </row>
    <row r="126" spans="1:30" ht="13.5">
      <c r="A126">
        <v>14</v>
      </c>
      <c r="B126">
        <f>A126*2</f>
        <v>28</v>
      </c>
      <c r="C126" t="str">
        <f>"0～"&amp;A126*2</f>
        <v>0～28</v>
      </c>
      <c r="D126" t="str">
        <f>B126+1&amp;"～"&amp;B126*2+1</f>
        <v>29～57</v>
      </c>
      <c r="E126" t="s">
        <v>10</v>
      </c>
      <c r="P126" t="str">
        <f>M126+1&amp;"～"&amp;M126*2+1</f>
        <v>1～1</v>
      </c>
      <c r="Q126" t="s">
        <v>10</v>
      </c>
      <c r="AB126" t="s">
        <v>365</v>
      </c>
      <c r="AC126">
        <v>561</v>
      </c>
      <c r="AD126">
        <v>14</v>
      </c>
    </row>
    <row r="127" spans="1:30" ht="13.5">
      <c r="A127">
        <v>15</v>
      </c>
      <c r="B127">
        <f>A127*2</f>
        <v>30</v>
      </c>
      <c r="C127" t="str">
        <f>"0～"&amp;A127*2</f>
        <v>0～30</v>
      </c>
      <c r="D127" t="str">
        <f>B127+1&amp;"～"&amp;B127*2+1</f>
        <v>31～61</v>
      </c>
      <c r="P127" t="str">
        <f>M127+1&amp;"～"&amp;M127*2+1</f>
        <v>1～1</v>
      </c>
      <c r="AB127" t="s">
        <v>366</v>
      </c>
      <c r="AC127">
        <v>564</v>
      </c>
      <c r="AD127">
        <v>14</v>
      </c>
    </row>
    <row r="128" spans="1:30" ht="13.5">
      <c r="A128">
        <v>16</v>
      </c>
      <c r="B128">
        <f>A128*2</f>
        <v>32</v>
      </c>
      <c r="C128" t="str">
        <f>"0～"&amp;A128*2</f>
        <v>0～32</v>
      </c>
      <c r="D128" t="str">
        <f>B128+1&amp;"～"&amp;B128*2+1</f>
        <v>33～65</v>
      </c>
      <c r="P128" t="str">
        <f>M128+1&amp;"～"&amp;M128*2+1</f>
        <v>1～1</v>
      </c>
      <c r="AB128" t="s">
        <v>367</v>
      </c>
      <c r="AC128">
        <v>568</v>
      </c>
      <c r="AD128">
        <v>14</v>
      </c>
    </row>
    <row r="129" spans="1:30" ht="13.5">
      <c r="A129">
        <v>17</v>
      </c>
      <c r="B129">
        <f>A129*2</f>
        <v>34</v>
      </c>
      <c r="C129" t="str">
        <f>"0～"&amp;A129*2</f>
        <v>0～34</v>
      </c>
      <c r="D129" t="str">
        <f>B129+1&amp;"～"&amp;B129*2+1</f>
        <v>35～69</v>
      </c>
      <c r="E129" t="s">
        <v>9</v>
      </c>
      <c r="P129" t="str">
        <f>M129+1&amp;"～"&amp;M129*2+1</f>
        <v>1～1</v>
      </c>
      <c r="Q129" t="s">
        <v>9</v>
      </c>
      <c r="AB129" t="s">
        <v>368</v>
      </c>
      <c r="AC129">
        <v>571</v>
      </c>
      <c r="AD129">
        <v>14</v>
      </c>
    </row>
    <row r="130" spans="28:30" ht="13.5">
      <c r="AB130" t="s">
        <v>369</v>
      </c>
      <c r="AC130">
        <v>575</v>
      </c>
      <c r="AD130">
        <v>14</v>
      </c>
    </row>
    <row r="131" spans="1:30" ht="13.5">
      <c r="A131" t="s">
        <v>13</v>
      </c>
      <c r="AB131" t="s">
        <v>370</v>
      </c>
      <c r="AC131">
        <v>578</v>
      </c>
      <c r="AD131">
        <v>14</v>
      </c>
    </row>
    <row r="132" spans="28:30" ht="13.5">
      <c r="AB132" t="s">
        <v>371</v>
      </c>
      <c r="AC132">
        <v>582</v>
      </c>
      <c r="AD132">
        <v>14</v>
      </c>
    </row>
    <row r="133" spans="28:30" ht="13.5">
      <c r="AB133" t="s">
        <v>372</v>
      </c>
      <c r="AC133">
        <v>585</v>
      </c>
      <c r="AD133">
        <v>14</v>
      </c>
    </row>
    <row r="134" spans="1:30" ht="13.5">
      <c r="A134" t="s">
        <v>598</v>
      </c>
      <c r="AB134" t="s">
        <v>373</v>
      </c>
      <c r="AC134">
        <v>588</v>
      </c>
      <c r="AD134">
        <v>14</v>
      </c>
    </row>
    <row r="135" spans="28:30" ht="13.5">
      <c r="AB135" t="s">
        <v>374</v>
      </c>
      <c r="AC135">
        <v>591</v>
      </c>
      <c r="AD135">
        <v>14</v>
      </c>
    </row>
    <row r="136" spans="28:30" ht="13.5">
      <c r="AB136" t="s">
        <v>375</v>
      </c>
      <c r="AC136">
        <v>595</v>
      </c>
      <c r="AD136">
        <v>14</v>
      </c>
    </row>
    <row r="137" spans="28:30" ht="13.5">
      <c r="AB137" t="s">
        <v>376</v>
      </c>
      <c r="AC137">
        <v>598</v>
      </c>
      <c r="AD137">
        <v>14</v>
      </c>
    </row>
    <row r="138" spans="28:30" ht="13.5">
      <c r="AB138" t="s">
        <v>377</v>
      </c>
      <c r="AC138">
        <v>601</v>
      </c>
      <c r="AD138">
        <v>14</v>
      </c>
    </row>
    <row r="139" spans="28:30" ht="13.5">
      <c r="AB139" t="s">
        <v>378</v>
      </c>
      <c r="AC139">
        <v>604</v>
      </c>
      <c r="AD139">
        <v>14</v>
      </c>
    </row>
    <row r="140" spans="28:30" ht="13.5">
      <c r="AB140" t="s">
        <v>379</v>
      </c>
      <c r="AC140">
        <v>607</v>
      </c>
      <c r="AD140">
        <v>14</v>
      </c>
    </row>
    <row r="141" spans="28:30" ht="13.5">
      <c r="AB141" t="s">
        <v>380</v>
      </c>
      <c r="AC141">
        <v>610</v>
      </c>
      <c r="AD141">
        <v>14</v>
      </c>
    </row>
    <row r="142" spans="28:30" ht="13.5">
      <c r="AB142" t="s">
        <v>381</v>
      </c>
      <c r="AC142">
        <v>613</v>
      </c>
      <c r="AD142">
        <v>14</v>
      </c>
    </row>
    <row r="143" spans="28:30" ht="13.5">
      <c r="AB143" t="s">
        <v>382</v>
      </c>
      <c r="AC143">
        <v>616</v>
      </c>
      <c r="AD143">
        <v>14</v>
      </c>
    </row>
    <row r="144" spans="28:30" ht="13.5">
      <c r="AB144" t="s">
        <v>383</v>
      </c>
      <c r="AC144">
        <v>619</v>
      </c>
      <c r="AD144">
        <v>14</v>
      </c>
    </row>
    <row r="145" spans="28:30" ht="13.5">
      <c r="AB145" t="s">
        <v>384</v>
      </c>
      <c r="AC145">
        <v>622</v>
      </c>
      <c r="AD145">
        <v>14</v>
      </c>
    </row>
    <row r="146" spans="28:30" ht="13.5">
      <c r="AB146" t="s">
        <v>385</v>
      </c>
      <c r="AC146">
        <v>625</v>
      </c>
      <c r="AD146">
        <v>14</v>
      </c>
    </row>
    <row r="147" spans="28:30" ht="13.5">
      <c r="AB147" t="s">
        <v>386</v>
      </c>
      <c r="AC147">
        <v>628</v>
      </c>
      <c r="AD147">
        <v>14</v>
      </c>
    </row>
    <row r="148" spans="28:30" ht="13.5">
      <c r="AB148" t="s">
        <v>387</v>
      </c>
      <c r="AC148">
        <v>631</v>
      </c>
      <c r="AD148">
        <v>14</v>
      </c>
    </row>
    <row r="149" spans="28:30" ht="13.5">
      <c r="AB149" t="s">
        <v>388</v>
      </c>
      <c r="AC149">
        <v>634</v>
      </c>
      <c r="AD149">
        <v>14</v>
      </c>
    </row>
    <row r="150" spans="28:30" ht="13.5">
      <c r="AB150" t="s">
        <v>389</v>
      </c>
      <c r="AC150">
        <v>637</v>
      </c>
      <c r="AD150">
        <v>14</v>
      </c>
    </row>
    <row r="151" spans="28:30" ht="13.5">
      <c r="AB151" t="s">
        <v>390</v>
      </c>
      <c r="AC151">
        <v>639</v>
      </c>
      <c r="AD151">
        <v>14</v>
      </c>
    </row>
    <row r="152" spans="28:30" ht="13.5">
      <c r="AB152" t="s">
        <v>391</v>
      </c>
      <c r="AC152">
        <v>642</v>
      </c>
      <c r="AD152">
        <v>14</v>
      </c>
    </row>
    <row r="153" spans="28:30" ht="13.5">
      <c r="AB153" t="s">
        <v>392</v>
      </c>
      <c r="AC153">
        <v>645</v>
      </c>
      <c r="AD153">
        <v>14</v>
      </c>
    </row>
    <row r="154" spans="28:30" ht="13.5">
      <c r="AB154" t="s">
        <v>393</v>
      </c>
      <c r="AC154">
        <v>648</v>
      </c>
      <c r="AD154">
        <v>14</v>
      </c>
    </row>
    <row r="155" spans="28:30" ht="13.5">
      <c r="AB155" t="s">
        <v>394</v>
      </c>
      <c r="AC155">
        <v>650</v>
      </c>
      <c r="AD155">
        <v>14</v>
      </c>
    </row>
    <row r="156" spans="28:30" ht="13.5">
      <c r="AB156" t="s">
        <v>395</v>
      </c>
      <c r="AC156">
        <v>653</v>
      </c>
      <c r="AD156">
        <v>14</v>
      </c>
    </row>
    <row r="157" spans="28:30" ht="13.5">
      <c r="AB157" t="s">
        <v>396</v>
      </c>
      <c r="AC157">
        <v>655</v>
      </c>
      <c r="AD157">
        <v>14</v>
      </c>
    </row>
    <row r="158" spans="28:30" ht="13.5">
      <c r="AB158" t="s">
        <v>397</v>
      </c>
      <c r="AC158">
        <v>658</v>
      </c>
      <c r="AD158">
        <v>14</v>
      </c>
    </row>
    <row r="159" spans="28:30" ht="13.5">
      <c r="AB159" t="s">
        <v>398</v>
      </c>
      <c r="AC159">
        <v>660</v>
      </c>
      <c r="AD159">
        <v>14</v>
      </c>
    </row>
    <row r="160" spans="28:30" ht="13.5">
      <c r="AB160" t="s">
        <v>399</v>
      </c>
      <c r="AC160">
        <v>663</v>
      </c>
      <c r="AD160">
        <v>14</v>
      </c>
    </row>
    <row r="161" spans="28:30" ht="13.5">
      <c r="AB161" t="s">
        <v>400</v>
      </c>
      <c r="AC161">
        <v>665</v>
      </c>
      <c r="AD161">
        <v>14</v>
      </c>
    </row>
    <row r="162" spans="28:30" ht="13.5">
      <c r="AB162" t="s">
        <v>401</v>
      </c>
      <c r="AC162">
        <v>668</v>
      </c>
      <c r="AD162">
        <v>14</v>
      </c>
    </row>
    <row r="163" spans="28:30" ht="13.5">
      <c r="AB163" t="s">
        <v>402</v>
      </c>
      <c r="AC163">
        <v>670</v>
      </c>
      <c r="AD163">
        <v>14</v>
      </c>
    </row>
    <row r="164" spans="28:30" ht="13.5">
      <c r="AB164" t="s">
        <v>403</v>
      </c>
      <c r="AC164">
        <v>673</v>
      </c>
      <c r="AD164">
        <v>14</v>
      </c>
    </row>
    <row r="165" spans="28:30" ht="13.5">
      <c r="AB165" t="s">
        <v>404</v>
      </c>
      <c r="AC165">
        <v>675</v>
      </c>
      <c r="AD165">
        <v>14</v>
      </c>
    </row>
    <row r="166" spans="28:30" ht="13.5">
      <c r="AB166" t="s">
        <v>405</v>
      </c>
      <c r="AC166">
        <v>677</v>
      </c>
      <c r="AD166">
        <v>14</v>
      </c>
    </row>
    <row r="167" spans="28:30" ht="13.5">
      <c r="AB167" t="s">
        <v>406</v>
      </c>
      <c r="AC167">
        <v>679</v>
      </c>
      <c r="AD167">
        <v>14</v>
      </c>
    </row>
    <row r="168" spans="28:30" ht="13.5">
      <c r="AB168" t="s">
        <v>407</v>
      </c>
      <c r="AC168">
        <v>682</v>
      </c>
      <c r="AD168">
        <v>14</v>
      </c>
    </row>
    <row r="169" spans="28:30" ht="13.5">
      <c r="AB169" t="s">
        <v>408</v>
      </c>
      <c r="AC169">
        <v>684</v>
      </c>
      <c r="AD169">
        <v>14</v>
      </c>
    </row>
    <row r="170" spans="28:30" ht="13.5">
      <c r="AB170" t="s">
        <v>409</v>
      </c>
      <c r="AC170">
        <v>686</v>
      </c>
      <c r="AD170">
        <v>14</v>
      </c>
    </row>
    <row r="171" spans="28:30" ht="13.5">
      <c r="AB171" t="s">
        <v>410</v>
      </c>
      <c r="AC171">
        <v>688</v>
      </c>
      <c r="AD171">
        <v>14</v>
      </c>
    </row>
    <row r="172" spans="28:30" ht="13.5">
      <c r="AB172" t="s">
        <v>411</v>
      </c>
      <c r="AC172">
        <v>690</v>
      </c>
      <c r="AD172">
        <v>14</v>
      </c>
    </row>
    <row r="173" spans="28:30" ht="13.5">
      <c r="AB173" t="s">
        <v>412</v>
      </c>
      <c r="AC173">
        <v>692</v>
      </c>
      <c r="AD173">
        <v>14</v>
      </c>
    </row>
    <row r="174" spans="28:30" ht="13.5">
      <c r="AB174" t="s">
        <v>413</v>
      </c>
      <c r="AC174">
        <v>694</v>
      </c>
      <c r="AD174">
        <v>14</v>
      </c>
    </row>
    <row r="175" spans="28:30" ht="13.5">
      <c r="AB175" t="s">
        <v>414</v>
      </c>
      <c r="AC175">
        <v>696</v>
      </c>
      <c r="AD175">
        <v>14</v>
      </c>
    </row>
    <row r="176" spans="28:30" ht="13.5">
      <c r="AB176" t="s">
        <v>415</v>
      </c>
      <c r="AC176">
        <v>698</v>
      </c>
      <c r="AD176">
        <v>14</v>
      </c>
    </row>
    <row r="177" spans="28:30" ht="13.5">
      <c r="AB177" t="s">
        <v>416</v>
      </c>
      <c r="AC177">
        <v>700</v>
      </c>
      <c r="AD177">
        <v>14</v>
      </c>
    </row>
    <row r="178" spans="28:30" ht="13.5">
      <c r="AB178" t="s">
        <v>417</v>
      </c>
      <c r="AC178">
        <v>702</v>
      </c>
      <c r="AD178">
        <v>14</v>
      </c>
    </row>
    <row r="179" spans="28:30" ht="13.5">
      <c r="AB179" t="s">
        <v>418</v>
      </c>
      <c r="AC179">
        <v>704</v>
      </c>
      <c r="AD179">
        <v>14</v>
      </c>
    </row>
    <row r="180" spans="28:30" ht="13.5">
      <c r="AB180" t="s">
        <v>419</v>
      </c>
      <c r="AC180">
        <v>706</v>
      </c>
      <c r="AD180">
        <v>14</v>
      </c>
    </row>
    <row r="181" spans="28:30" ht="13.5">
      <c r="AB181" t="s">
        <v>420</v>
      </c>
      <c r="AC181">
        <v>708</v>
      </c>
      <c r="AD181">
        <v>14</v>
      </c>
    </row>
    <row r="182" spans="28:30" ht="13.5">
      <c r="AB182" t="s">
        <v>421</v>
      </c>
      <c r="AC182">
        <v>710</v>
      </c>
      <c r="AD182">
        <v>14</v>
      </c>
    </row>
    <row r="183" spans="28:30" ht="13.5">
      <c r="AB183" t="s">
        <v>422</v>
      </c>
      <c r="AC183">
        <v>711</v>
      </c>
      <c r="AD183">
        <v>14</v>
      </c>
    </row>
    <row r="184" spans="28:30" ht="13.5">
      <c r="AB184" t="s">
        <v>423</v>
      </c>
      <c r="AC184">
        <v>713</v>
      </c>
      <c r="AD184">
        <v>14</v>
      </c>
    </row>
    <row r="185" spans="28:30" ht="13.5">
      <c r="AB185" t="s">
        <v>424</v>
      </c>
      <c r="AC185">
        <v>715</v>
      </c>
      <c r="AD185">
        <v>14</v>
      </c>
    </row>
    <row r="186" spans="28:30" ht="13.5">
      <c r="AB186" t="s">
        <v>425</v>
      </c>
      <c r="AC186">
        <v>717</v>
      </c>
      <c r="AD186">
        <v>14</v>
      </c>
    </row>
    <row r="187" spans="28:30" ht="13.5">
      <c r="AB187" t="s">
        <v>426</v>
      </c>
      <c r="AC187">
        <v>718</v>
      </c>
      <c r="AD187">
        <v>14</v>
      </c>
    </row>
    <row r="188" spans="28:30" ht="13.5">
      <c r="AB188" t="s">
        <v>427</v>
      </c>
      <c r="AC188">
        <v>720</v>
      </c>
      <c r="AD188">
        <v>14</v>
      </c>
    </row>
    <row r="189" spans="28:30" ht="13.5">
      <c r="AB189" t="s">
        <v>428</v>
      </c>
      <c r="AC189">
        <v>721</v>
      </c>
      <c r="AD189">
        <v>14</v>
      </c>
    </row>
    <row r="190" spans="28:30" ht="13.5">
      <c r="AB190" t="s">
        <v>429</v>
      </c>
      <c r="AC190">
        <v>723</v>
      </c>
      <c r="AD190">
        <v>14</v>
      </c>
    </row>
    <row r="191" spans="28:30" ht="13.5">
      <c r="AB191" t="s">
        <v>430</v>
      </c>
      <c r="AC191">
        <v>724</v>
      </c>
      <c r="AD191">
        <v>14</v>
      </c>
    </row>
    <row r="192" spans="28:30" ht="13.5">
      <c r="AB192" t="s">
        <v>431</v>
      </c>
      <c r="AC192">
        <v>726</v>
      </c>
      <c r="AD192">
        <v>14</v>
      </c>
    </row>
    <row r="193" spans="28:30" ht="13.5">
      <c r="AB193" t="s">
        <v>432</v>
      </c>
      <c r="AC193">
        <v>727</v>
      </c>
      <c r="AD193">
        <v>14</v>
      </c>
    </row>
    <row r="194" spans="28:30" ht="13.5">
      <c r="AB194" t="s">
        <v>433</v>
      </c>
      <c r="AC194">
        <v>729</v>
      </c>
      <c r="AD194">
        <v>14</v>
      </c>
    </row>
    <row r="195" spans="28:30" ht="13.5">
      <c r="AB195" t="s">
        <v>434</v>
      </c>
      <c r="AC195">
        <v>730</v>
      </c>
      <c r="AD195">
        <v>14</v>
      </c>
    </row>
    <row r="196" spans="28:30" ht="13.5">
      <c r="AB196" t="s">
        <v>435</v>
      </c>
      <c r="AC196">
        <v>732</v>
      </c>
      <c r="AD196">
        <v>14</v>
      </c>
    </row>
    <row r="197" spans="28:30" ht="13.5">
      <c r="AB197" t="s">
        <v>436</v>
      </c>
      <c r="AC197">
        <v>733</v>
      </c>
      <c r="AD197">
        <v>14</v>
      </c>
    </row>
    <row r="198" spans="28:30" ht="13.5">
      <c r="AB198" t="s">
        <v>437</v>
      </c>
      <c r="AC198">
        <v>734</v>
      </c>
      <c r="AD198">
        <v>14</v>
      </c>
    </row>
    <row r="199" spans="28:30" ht="13.5">
      <c r="AB199" t="s">
        <v>438</v>
      </c>
      <c r="AC199">
        <v>735</v>
      </c>
      <c r="AD199">
        <v>14</v>
      </c>
    </row>
    <row r="200" spans="28:30" ht="13.5">
      <c r="AB200" t="s">
        <v>439</v>
      </c>
      <c r="AC200">
        <v>737</v>
      </c>
      <c r="AD200">
        <v>14</v>
      </c>
    </row>
    <row r="201" spans="28:30" ht="13.5">
      <c r="AB201" t="s">
        <v>440</v>
      </c>
      <c r="AC201">
        <v>738</v>
      </c>
      <c r="AD201">
        <v>14</v>
      </c>
    </row>
    <row r="202" spans="28:30" ht="13.5">
      <c r="AB202" t="s">
        <v>441</v>
      </c>
      <c r="AC202">
        <v>739</v>
      </c>
      <c r="AD202">
        <v>14</v>
      </c>
    </row>
    <row r="203" spans="28:30" ht="13.5">
      <c r="AB203" t="s">
        <v>442</v>
      </c>
      <c r="AC203">
        <v>740</v>
      </c>
      <c r="AD203">
        <v>14</v>
      </c>
    </row>
    <row r="204" spans="28:30" ht="13.5">
      <c r="AB204" t="s">
        <v>443</v>
      </c>
      <c r="AC204">
        <v>741</v>
      </c>
      <c r="AD204">
        <v>14</v>
      </c>
    </row>
    <row r="205" spans="28:30" ht="13.5">
      <c r="AB205" t="s">
        <v>444</v>
      </c>
      <c r="AC205">
        <v>742</v>
      </c>
      <c r="AD205">
        <v>14</v>
      </c>
    </row>
    <row r="206" spans="28:30" ht="13.5">
      <c r="AB206" t="s">
        <v>445</v>
      </c>
      <c r="AC206">
        <v>743</v>
      </c>
      <c r="AD206">
        <v>14</v>
      </c>
    </row>
    <row r="207" spans="28:30" ht="13.5">
      <c r="AB207" t="s">
        <v>446</v>
      </c>
      <c r="AC207">
        <v>744</v>
      </c>
      <c r="AD207">
        <v>14</v>
      </c>
    </row>
    <row r="208" spans="28:30" ht="13.5">
      <c r="AB208" t="s">
        <v>447</v>
      </c>
      <c r="AC208">
        <v>745</v>
      </c>
      <c r="AD208">
        <v>14</v>
      </c>
    </row>
    <row r="209" spans="28:30" ht="13.5">
      <c r="AB209" t="s">
        <v>448</v>
      </c>
      <c r="AC209">
        <v>746</v>
      </c>
      <c r="AD209">
        <v>14</v>
      </c>
    </row>
    <row r="210" spans="28:30" ht="13.5">
      <c r="AB210" t="s">
        <v>449</v>
      </c>
      <c r="AC210">
        <v>747</v>
      </c>
      <c r="AD210">
        <v>14</v>
      </c>
    </row>
    <row r="211" spans="28:30" ht="13.5">
      <c r="AB211" t="s">
        <v>450</v>
      </c>
      <c r="AC211">
        <v>748</v>
      </c>
      <c r="AD211">
        <v>14</v>
      </c>
    </row>
    <row r="212" spans="28:30" ht="13.5">
      <c r="AB212" t="s">
        <v>451</v>
      </c>
      <c r="AC212">
        <v>749</v>
      </c>
      <c r="AD212">
        <v>14</v>
      </c>
    </row>
    <row r="213" spans="28:30" ht="13.5">
      <c r="AB213" t="s">
        <v>452</v>
      </c>
      <c r="AC213">
        <v>750</v>
      </c>
      <c r="AD213">
        <v>14</v>
      </c>
    </row>
    <row r="214" spans="28:30" ht="13.5">
      <c r="AB214" t="s">
        <v>453</v>
      </c>
      <c r="AC214">
        <v>751</v>
      </c>
      <c r="AD214">
        <v>14</v>
      </c>
    </row>
    <row r="215" spans="28:30" ht="13.5">
      <c r="AB215" t="s">
        <v>454</v>
      </c>
      <c r="AC215">
        <v>751</v>
      </c>
      <c r="AD215">
        <v>14</v>
      </c>
    </row>
    <row r="216" spans="28:30" ht="13.5">
      <c r="AB216" t="s">
        <v>455</v>
      </c>
      <c r="AC216">
        <v>752</v>
      </c>
      <c r="AD216">
        <v>14</v>
      </c>
    </row>
    <row r="217" spans="28:30" ht="13.5">
      <c r="AB217" t="s">
        <v>456</v>
      </c>
      <c r="AC217">
        <v>753</v>
      </c>
      <c r="AD217">
        <v>14</v>
      </c>
    </row>
    <row r="218" spans="28:30" ht="13.5">
      <c r="AB218" t="s">
        <v>457</v>
      </c>
      <c r="AC218">
        <v>754</v>
      </c>
      <c r="AD218">
        <v>14</v>
      </c>
    </row>
    <row r="219" spans="28:30" ht="13.5">
      <c r="AB219" t="s">
        <v>458</v>
      </c>
      <c r="AC219">
        <v>754</v>
      </c>
      <c r="AD219">
        <v>14</v>
      </c>
    </row>
    <row r="220" spans="28:30" ht="13.5">
      <c r="AB220" t="s">
        <v>459</v>
      </c>
      <c r="AC220">
        <v>755</v>
      </c>
      <c r="AD220">
        <v>14</v>
      </c>
    </row>
    <row r="221" spans="28:30" ht="13.5">
      <c r="AB221" t="s">
        <v>460</v>
      </c>
      <c r="AC221">
        <v>755</v>
      </c>
      <c r="AD221">
        <v>14</v>
      </c>
    </row>
    <row r="222" spans="28:30" ht="13.5">
      <c r="AB222" t="s">
        <v>461</v>
      </c>
      <c r="AC222">
        <v>756</v>
      </c>
      <c r="AD222">
        <v>14</v>
      </c>
    </row>
    <row r="223" spans="28:30" ht="13.5">
      <c r="AB223" t="s">
        <v>462</v>
      </c>
      <c r="AC223">
        <v>756</v>
      </c>
      <c r="AD223">
        <v>14</v>
      </c>
    </row>
    <row r="224" spans="28:30" ht="13.5">
      <c r="AB224" t="s">
        <v>463</v>
      </c>
      <c r="AC224">
        <v>757</v>
      </c>
      <c r="AD224">
        <v>14</v>
      </c>
    </row>
    <row r="225" spans="28:30" ht="13.5">
      <c r="AB225" t="s">
        <v>464</v>
      </c>
      <c r="AC225">
        <v>757</v>
      </c>
      <c r="AD225">
        <v>14</v>
      </c>
    </row>
    <row r="226" spans="28:30" ht="13.5">
      <c r="AB226" t="s">
        <v>465</v>
      </c>
      <c r="AC226">
        <v>758</v>
      </c>
      <c r="AD226">
        <v>14</v>
      </c>
    </row>
    <row r="227" spans="28:30" ht="13.5">
      <c r="AB227" t="s">
        <v>466</v>
      </c>
      <c r="AC227">
        <v>758</v>
      </c>
      <c r="AD227">
        <v>14</v>
      </c>
    </row>
    <row r="228" spans="28:30" ht="13.5">
      <c r="AB228" t="s">
        <v>467</v>
      </c>
      <c r="AC228">
        <v>759</v>
      </c>
      <c r="AD228">
        <v>14</v>
      </c>
    </row>
    <row r="229" spans="28:30" ht="13.5">
      <c r="AB229" t="s">
        <v>468</v>
      </c>
      <c r="AC229">
        <v>759</v>
      </c>
      <c r="AD229">
        <v>14</v>
      </c>
    </row>
    <row r="230" spans="28:30" ht="13.5">
      <c r="AB230" t="s">
        <v>469</v>
      </c>
      <c r="AC230">
        <v>759</v>
      </c>
      <c r="AD230">
        <v>14</v>
      </c>
    </row>
    <row r="231" spans="28:30" ht="13.5">
      <c r="AB231" t="s">
        <v>470</v>
      </c>
      <c r="AC231">
        <v>759</v>
      </c>
      <c r="AD231">
        <v>14</v>
      </c>
    </row>
    <row r="232" spans="28:30" ht="13.5">
      <c r="AB232" t="s">
        <v>471</v>
      </c>
      <c r="AC232">
        <v>760</v>
      </c>
      <c r="AD232">
        <v>14</v>
      </c>
    </row>
  </sheetData>
  <sheetProtection/>
  <hyperlinks>
    <hyperlink ref="W35" r:id="rId1" display="カエル研究室"/>
    <hyperlink ref="W36" r:id="rId2" display="遠藤氏の解析データ"/>
    <hyperlink ref="W37" r:id="rId3" display="アバロン宮殿"/>
    <hyperlink ref="W38" r:id="rId4" display="ロマサガ2wiki"/>
    <hyperlink ref="W39" r:id="rId5" display="外道王の部屋"/>
    <hyperlink ref="W40" r:id="rId6" display="私的表アーカイブ"/>
    <hyperlink ref="W41" r:id="rId7" display="帰ろうか、アバロンへ　アーカイブ"/>
    <hyperlink ref="W42" r:id="rId8" display="Ractose （の転載。私が管理）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</dc:creator>
  <cp:keywords/>
  <dc:description/>
  <cp:lastModifiedBy>sh</cp:lastModifiedBy>
  <cp:lastPrinted>2012-07-15T11:54:00Z</cp:lastPrinted>
  <dcterms:created xsi:type="dcterms:W3CDTF">2012-01-28T05:11:41Z</dcterms:created>
  <dcterms:modified xsi:type="dcterms:W3CDTF">2014-10-14T13:29:05Z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