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9390" windowHeight="5745" tabRatio="957" activeTab="1"/>
  </bookViews>
  <sheets>
    <sheet name="メモ" sheetId="5" r:id="rId1"/>
    <sheet name="チャート" sheetId="6" r:id="rId2"/>
    <sheet name="収支" sheetId="1" r:id="rId3"/>
    <sheet name="概要" sheetId="2" r:id="rId4"/>
    <sheet name="残骸" sheetId="11" r:id="rId5"/>
    <sheet name="収支 (2)" sheetId="8" r:id="rId6"/>
    <sheet name="チャート (2)" sheetId="9" r:id="rId7"/>
    <sheet name="チャート (3)" sheetId="12" r:id="rId8"/>
    <sheet name="収支 (3)" sheetId="13" r:id="rId9"/>
    <sheet name="チャート (4)" sheetId="14" r:id="rId10"/>
    <sheet name="収支 (4)" sheetId="15" r:id="rId11"/>
  </sheets>
  <calcPr calcId="144525"/>
</workbook>
</file>

<file path=xl/calcChain.xml><?xml version="1.0" encoding="utf-8"?>
<calcChain xmlns="http://schemas.openxmlformats.org/spreadsheetml/2006/main">
  <c r="C37" i="15" l="1"/>
  <c r="D28" i="15"/>
  <c r="D27" i="15"/>
  <c r="D26" i="15"/>
  <c r="L22" i="15"/>
  <c r="L23" i="15" s="1"/>
  <c r="M20" i="15"/>
  <c r="M21" i="15" s="1"/>
  <c r="L18" i="15"/>
  <c r="L19" i="15" s="1"/>
  <c r="K18" i="15"/>
  <c r="K19" i="15" s="1"/>
  <c r="K20" i="15" s="1"/>
  <c r="K21" i="15" s="1"/>
  <c r="K22" i="15" s="1"/>
  <c r="K23" i="15" s="1"/>
  <c r="M17" i="15"/>
  <c r="L17" i="15"/>
  <c r="K16" i="15"/>
  <c r="J14" i="15"/>
  <c r="J15" i="15" s="1"/>
  <c r="J16" i="15" s="1"/>
  <c r="J17" i="15" s="1"/>
  <c r="J18" i="15" s="1"/>
  <c r="J19" i="15" s="1"/>
  <c r="J20" i="15" s="1"/>
  <c r="J21" i="15" s="1"/>
  <c r="J22" i="15" s="1"/>
  <c r="J23" i="15" s="1"/>
  <c r="K13" i="15"/>
  <c r="K14" i="15" s="1"/>
  <c r="M9" i="15"/>
  <c r="M10" i="15" s="1"/>
  <c r="M11" i="15" s="1"/>
  <c r="M12" i="15" s="1"/>
  <c r="M13" i="15" s="1"/>
  <c r="M8" i="15"/>
  <c r="L7" i="15"/>
  <c r="L8" i="15" s="1"/>
  <c r="L9" i="15" s="1"/>
  <c r="L10" i="15" s="1"/>
  <c r="L11" i="15" s="1"/>
  <c r="I7" i="15"/>
  <c r="I8" i="15" s="1"/>
  <c r="I9" i="15" s="1"/>
  <c r="I10" i="15" s="1"/>
  <c r="I11" i="15" s="1"/>
  <c r="I12" i="15" s="1"/>
  <c r="I13" i="15" s="1"/>
  <c r="I14" i="15" s="1"/>
  <c r="I15" i="15" s="1"/>
  <c r="I16" i="15" s="1"/>
  <c r="I17" i="15" s="1"/>
  <c r="I18" i="15" s="1"/>
  <c r="I19" i="15" s="1"/>
  <c r="I20" i="15" s="1"/>
  <c r="I21" i="15" s="1"/>
  <c r="I22" i="15" s="1"/>
  <c r="I23" i="15" s="1"/>
  <c r="L6" i="15"/>
  <c r="K6" i="15"/>
  <c r="K7" i="15" s="1"/>
  <c r="J6" i="15"/>
  <c r="J7" i="15" s="1"/>
  <c r="J8" i="15" s="1"/>
  <c r="J9" i="15" s="1"/>
  <c r="J10" i="15" s="1"/>
  <c r="J11" i="15" s="1"/>
  <c r="J12" i="15" s="1"/>
  <c r="H5" i="15"/>
  <c r="H6" i="15" s="1"/>
  <c r="H7" i="15" s="1"/>
  <c r="H8" i="15" s="1"/>
  <c r="H9" i="15" s="1"/>
  <c r="H10" i="15" s="1"/>
  <c r="H11" i="15" s="1"/>
  <c r="H12" i="15" s="1"/>
  <c r="H13" i="15" s="1"/>
  <c r="H14" i="15" s="1"/>
  <c r="H15" i="15" s="1"/>
  <c r="H16" i="15" s="1"/>
  <c r="H17" i="15" s="1"/>
  <c r="H18" i="15" s="1"/>
  <c r="H19" i="15" s="1"/>
  <c r="H20" i="15" s="1"/>
  <c r="H21" i="15" s="1"/>
  <c r="H22" i="15" s="1"/>
  <c r="H23" i="15" s="1"/>
  <c r="E5" i="15"/>
  <c r="E6" i="15" s="1"/>
  <c r="E7" i="15" s="1"/>
  <c r="E8" i="15" s="1"/>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E30" i="15" s="1"/>
  <c r="E31" i="15" s="1"/>
  <c r="E32" i="15" s="1"/>
  <c r="E33" i="15" s="1"/>
  <c r="E34" i="15" s="1"/>
  <c r="E35" i="15" s="1"/>
  <c r="E36" i="15" s="1"/>
  <c r="E37" i="15" s="1"/>
  <c r="E38" i="15" s="1"/>
  <c r="E39" i="15" s="1"/>
  <c r="E40" i="15" s="1"/>
  <c r="E41" i="15" s="1"/>
  <c r="E42" i="15" s="1"/>
  <c r="E43" i="15" s="1"/>
  <c r="H4" i="15"/>
  <c r="E4" i="15"/>
  <c r="E3" i="15"/>
  <c r="D26" i="1" l="1"/>
  <c r="L22" i="1" l="1"/>
  <c r="L23" i="1" s="1"/>
  <c r="M20" i="1"/>
  <c r="M21" i="1" s="1"/>
  <c r="K18" i="1"/>
  <c r="K19" i="1" s="1"/>
  <c r="K20" i="1" s="1"/>
  <c r="K21" i="1" s="1"/>
  <c r="K22" i="1" s="1"/>
  <c r="K23" i="1" s="1"/>
  <c r="M17" i="1"/>
  <c r="L17" i="1"/>
  <c r="L18" i="1" s="1"/>
  <c r="L19" i="1" s="1"/>
  <c r="K82" i="2"/>
  <c r="K83" i="2" s="1"/>
  <c r="C37" i="1"/>
  <c r="D27" i="1" l="1"/>
  <c r="D28" i="1"/>
  <c r="L22" i="8"/>
  <c r="L23" i="8" s="1"/>
  <c r="K22" i="8"/>
  <c r="K23" i="8" s="1"/>
  <c r="K21" i="8"/>
  <c r="K20" i="8"/>
  <c r="L19" i="8"/>
  <c r="N17" i="8"/>
  <c r="N18" i="8" s="1"/>
  <c r="N19" i="8" s="1"/>
  <c r="N20" i="8" s="1"/>
  <c r="N21" i="8" s="1"/>
  <c r="N22" i="8" s="1"/>
  <c r="N23" i="8" s="1"/>
  <c r="M17" i="8"/>
  <c r="M18" i="8" s="1"/>
  <c r="M19" i="8" s="1"/>
  <c r="M20" i="8" s="1"/>
  <c r="M21" i="8" s="1"/>
  <c r="K16" i="8"/>
  <c r="K17" i="8" s="1"/>
  <c r="K18" i="8" s="1"/>
  <c r="N15" i="8"/>
  <c r="J14" i="8"/>
  <c r="J15" i="8" s="1"/>
  <c r="J16" i="8" s="1"/>
  <c r="J17" i="8" s="1"/>
  <c r="J18" i="8" s="1"/>
  <c r="J19" i="8" s="1"/>
  <c r="J20" i="8" s="1"/>
  <c r="J21" i="8" s="1"/>
  <c r="J22" i="8" s="1"/>
  <c r="J23" i="8" s="1"/>
  <c r="K13" i="8"/>
  <c r="M11" i="8"/>
  <c r="M12" i="8" s="1"/>
  <c r="M13" i="8" s="1"/>
  <c r="M14" i="8" s="1"/>
  <c r="M15" i="8" s="1"/>
  <c r="M7" i="8"/>
  <c r="M8" i="8" s="1"/>
  <c r="L6" i="8"/>
  <c r="L7" i="8" s="1"/>
  <c r="L8" i="8" s="1"/>
  <c r="L9" i="8" s="1"/>
  <c r="L10" i="8" s="1"/>
  <c r="K6" i="8"/>
  <c r="K7" i="8" s="1"/>
  <c r="K8" i="8" s="1"/>
  <c r="K9" i="8" s="1"/>
  <c r="K10" i="8" s="1"/>
  <c r="J6" i="8"/>
  <c r="J7" i="8" s="1"/>
  <c r="J8" i="8" s="1"/>
  <c r="J9" i="8" s="1"/>
  <c r="J10" i="8" s="1"/>
  <c r="J11" i="8" s="1"/>
  <c r="J12" i="8" s="1"/>
  <c r="I6" i="8"/>
  <c r="I7" i="8" s="1"/>
  <c r="I8" i="8" s="1"/>
  <c r="I9" i="8" s="1"/>
  <c r="I10" i="8" s="1"/>
  <c r="I11" i="8" s="1"/>
  <c r="I12" i="8" s="1"/>
  <c r="I13" i="8" s="1"/>
  <c r="I14" i="8" s="1"/>
  <c r="I15" i="8" s="1"/>
  <c r="I16" i="8" s="1"/>
  <c r="I17" i="8" s="1"/>
  <c r="I18" i="8" s="1"/>
  <c r="I19" i="8" s="1"/>
  <c r="I20" i="8" s="1"/>
  <c r="I21" i="8" s="1"/>
  <c r="I22" i="8" s="1"/>
  <c r="I23" i="8" s="1"/>
  <c r="I5" i="8"/>
  <c r="I4" i="8"/>
  <c r="B51" i="13"/>
  <c r="B52" i="13" s="1"/>
  <c r="N22" i="13"/>
  <c r="N23" i="13" s="1"/>
  <c r="K21" i="13"/>
  <c r="K22" i="13" s="1"/>
  <c r="K23" i="13" s="1"/>
  <c r="K20" i="13"/>
  <c r="L19" i="13"/>
  <c r="L20" i="13" s="1"/>
  <c r="L21" i="13" s="1"/>
  <c r="L22" i="13" s="1"/>
  <c r="N18" i="13"/>
  <c r="N19" i="13" s="1"/>
  <c r="L18" i="13"/>
  <c r="N17" i="13"/>
  <c r="M17" i="13"/>
  <c r="M18" i="13" s="1"/>
  <c r="M19" i="13" s="1"/>
  <c r="M20" i="13" s="1"/>
  <c r="M21" i="13" s="1"/>
  <c r="M22" i="13" s="1"/>
  <c r="M23" i="13" s="1"/>
  <c r="L17" i="13"/>
  <c r="M16" i="13"/>
  <c r="K16" i="13"/>
  <c r="K17" i="13" s="1"/>
  <c r="K18" i="13" s="1"/>
  <c r="J15" i="13"/>
  <c r="J16" i="13" s="1"/>
  <c r="J17" i="13" s="1"/>
  <c r="J18" i="13" s="1"/>
  <c r="J19" i="13" s="1"/>
  <c r="J20" i="13" s="1"/>
  <c r="J21" i="13" s="1"/>
  <c r="J22" i="13" s="1"/>
  <c r="J23" i="13" s="1"/>
  <c r="K14" i="13"/>
  <c r="J14" i="13"/>
  <c r="K13" i="13"/>
  <c r="N8" i="13"/>
  <c r="N9" i="13" s="1"/>
  <c r="N10" i="13" s="1"/>
  <c r="N11" i="13" s="1"/>
  <c r="N12" i="13" s="1"/>
  <c r="N13" i="13" s="1"/>
  <c r="N14" i="13" s="1"/>
  <c r="N15" i="13" s="1"/>
  <c r="M8" i="13"/>
  <c r="M9" i="13" s="1"/>
  <c r="M10" i="13" s="1"/>
  <c r="M11" i="13" s="1"/>
  <c r="M12" i="13" s="1"/>
  <c r="M13" i="13" s="1"/>
  <c r="M7" i="13"/>
  <c r="J7" i="13"/>
  <c r="J8" i="13" s="1"/>
  <c r="J9" i="13" s="1"/>
  <c r="J10" i="13" s="1"/>
  <c r="J11" i="13" s="1"/>
  <c r="J12" i="13" s="1"/>
  <c r="L6" i="13"/>
  <c r="L7" i="13" s="1"/>
  <c r="L8" i="13" s="1"/>
  <c r="L9" i="13" s="1"/>
  <c r="L10" i="13" s="1"/>
  <c r="K6" i="13"/>
  <c r="K7" i="13" s="1"/>
  <c r="J6" i="13"/>
  <c r="I5" i="13"/>
  <c r="I6" i="13" s="1"/>
  <c r="I7" i="13" s="1"/>
  <c r="I8" i="13" s="1"/>
  <c r="I9" i="13" s="1"/>
  <c r="I10" i="13" s="1"/>
  <c r="I11" i="13" s="1"/>
  <c r="I12" i="13" s="1"/>
  <c r="I13" i="13" s="1"/>
  <c r="I14" i="13" s="1"/>
  <c r="I15" i="13" s="1"/>
  <c r="I16" i="13" s="1"/>
  <c r="I17" i="13" s="1"/>
  <c r="I18" i="13" s="1"/>
  <c r="I19" i="13" s="1"/>
  <c r="I20" i="13" s="1"/>
  <c r="I21" i="13" s="1"/>
  <c r="I22" i="13" s="1"/>
  <c r="I23" i="13" s="1"/>
  <c r="I4" i="13"/>
  <c r="E3" i="13"/>
  <c r="E4" i="13" s="1"/>
  <c r="E5" i="13" s="1"/>
  <c r="E6" i="13" s="1"/>
  <c r="E7" i="13" s="1"/>
  <c r="E8" i="13" s="1"/>
  <c r="E9" i="13" s="1"/>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32" i="13" s="1"/>
  <c r="E33" i="13" s="1"/>
  <c r="E34" i="13" s="1"/>
  <c r="E35" i="13" s="1"/>
  <c r="E36" i="13" s="1"/>
  <c r="E37" i="13" s="1"/>
  <c r="E38" i="13" s="1"/>
  <c r="E39" i="13" s="1"/>
  <c r="E40" i="13" s="1"/>
  <c r="E41" i="13" s="1"/>
  <c r="E42" i="13" s="1"/>
  <c r="E43" i="13" s="1"/>
  <c r="I106" i="2" l="1"/>
  <c r="E103" i="2"/>
  <c r="I103" i="2" s="1"/>
  <c r="I107" i="2"/>
  <c r="I105" i="2"/>
  <c r="I104" i="2"/>
  <c r="I102" i="2"/>
  <c r="E37" i="2"/>
  <c r="I37" i="2" s="1"/>
  <c r="I40" i="2"/>
  <c r="I39" i="2"/>
  <c r="I38" i="2"/>
  <c r="I36" i="2"/>
  <c r="I108" i="2" l="1"/>
  <c r="I41" i="2"/>
  <c r="K16" i="1"/>
  <c r="J14" i="1"/>
  <c r="J15" i="1" s="1"/>
  <c r="J16" i="1" s="1"/>
  <c r="J17" i="1" s="1"/>
  <c r="J18" i="1" s="1"/>
  <c r="J19" i="1" s="1"/>
  <c r="J20" i="1" s="1"/>
  <c r="J21" i="1" s="1"/>
  <c r="J22" i="1" s="1"/>
  <c r="J23" i="1" s="1"/>
  <c r="K13" i="1"/>
  <c r="K14" i="1" s="1"/>
  <c r="M8" i="1"/>
  <c r="M9" i="1" s="1"/>
  <c r="M10" i="1" s="1"/>
  <c r="M11" i="1" s="1"/>
  <c r="M12" i="1" s="1"/>
  <c r="M13" i="1" s="1"/>
  <c r="I7" i="1"/>
  <c r="I8" i="1" s="1"/>
  <c r="I9" i="1" s="1"/>
  <c r="I10" i="1" s="1"/>
  <c r="I11" i="1" s="1"/>
  <c r="I12" i="1" s="1"/>
  <c r="I13" i="1" s="1"/>
  <c r="I14" i="1" s="1"/>
  <c r="I15" i="1" s="1"/>
  <c r="I16" i="1" s="1"/>
  <c r="I17" i="1" s="1"/>
  <c r="I18" i="1" s="1"/>
  <c r="I19" i="1" s="1"/>
  <c r="I20" i="1" s="1"/>
  <c r="I21" i="1" s="1"/>
  <c r="I22" i="1" s="1"/>
  <c r="I23" i="1" s="1"/>
  <c r="L6" i="1"/>
  <c r="L7" i="1" s="1"/>
  <c r="L8" i="1" s="1"/>
  <c r="L9" i="1" s="1"/>
  <c r="L10" i="1" s="1"/>
  <c r="L11" i="1" s="1"/>
  <c r="K6" i="1"/>
  <c r="K7" i="1" s="1"/>
  <c r="J6" i="1"/>
  <c r="J7" i="1" s="1"/>
  <c r="J8" i="1" s="1"/>
  <c r="J9" i="1" s="1"/>
  <c r="J10" i="1" s="1"/>
  <c r="J11" i="1" s="1"/>
  <c r="J12" i="1" s="1"/>
  <c r="H4" i="1"/>
  <c r="H5" i="1" s="1"/>
  <c r="H6" i="1" s="1"/>
  <c r="H7" i="1" s="1"/>
  <c r="H8" i="1" s="1"/>
  <c r="H9" i="1" s="1"/>
  <c r="H10" i="1" s="1"/>
  <c r="H11" i="1" s="1"/>
  <c r="H12" i="1" s="1"/>
  <c r="H13" i="1" s="1"/>
  <c r="H14" i="1" s="1"/>
  <c r="H15" i="1" s="1"/>
  <c r="H16" i="1" s="1"/>
  <c r="H17" i="1" s="1"/>
  <c r="H18" i="1" s="1"/>
  <c r="H19" i="1" s="1"/>
  <c r="H20" i="1" s="1"/>
  <c r="H21" i="1" s="1"/>
  <c r="H22" i="1" s="1"/>
  <c r="H23" i="1" s="1"/>
  <c r="E3" i="8" l="1"/>
  <c r="E4" i="8" s="1"/>
  <c r="E5" i="8" s="1"/>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3" i="1" l="1"/>
  <c r="E4" i="1" s="1"/>
  <c r="E5" i="1" s="1"/>
  <c r="E6" i="1" s="1"/>
  <c r="E7" i="1" s="1"/>
  <c r="E8" i="1" s="1"/>
  <c r="E9" i="1" s="1"/>
  <c r="E10" i="1" s="1"/>
  <c r="E11" i="1" s="1"/>
  <c r="E12" i="1" s="1"/>
  <c r="E13" i="1" s="1"/>
  <c r="E14" i="1" s="1"/>
  <c r="E15" i="1" s="1"/>
  <c r="E16" i="1" s="1"/>
  <c r="E17" i="1" s="1"/>
  <c r="E18" i="1" s="1"/>
  <c r="E19" i="1" l="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alcChain>
</file>

<file path=xl/sharedStrings.xml><?xml version="1.0" encoding="utf-8"?>
<sst xmlns="http://schemas.openxmlformats.org/spreadsheetml/2006/main" count="2111" uniqueCount="949">
  <si>
    <t>カエル研究室</t>
    <rPh sb="3" eb="6">
      <t>ケンキュウシツ</t>
    </rPh>
    <phoneticPr fontId="1"/>
  </si>
  <si>
    <t>遠藤氏の解析データ</t>
    <rPh sb="0" eb="3">
      <t>エンドウシ</t>
    </rPh>
    <rPh sb="4" eb="6">
      <t>カイセキ</t>
    </rPh>
    <phoneticPr fontId="1"/>
  </si>
  <si>
    <t>参考サイト</t>
    <rPh sb="0" eb="2">
      <t>サンコウ</t>
    </rPh>
    <phoneticPr fontId="1"/>
  </si>
  <si>
    <t>カタリナ</t>
  </si>
  <si>
    <t>カタリナ</t>
    <phoneticPr fontId="1"/>
  </si>
  <si>
    <t>ランス</t>
    <phoneticPr fontId="1"/>
  </si>
  <si>
    <t>ハリード</t>
    <phoneticPr fontId="1"/>
  </si>
  <si>
    <t>エレン</t>
    <phoneticPr fontId="1"/>
  </si>
  <si>
    <t>ノーラ</t>
    <phoneticPr fontId="1"/>
  </si>
  <si>
    <t>トーマス</t>
    <phoneticPr fontId="1"/>
  </si>
  <si>
    <t>シャール</t>
    <phoneticPr fontId="1"/>
  </si>
  <si>
    <t>out</t>
    <phoneticPr fontId="1"/>
  </si>
  <si>
    <t>ピドナ</t>
    <phoneticPr fontId="1"/>
  </si>
  <si>
    <t>フルブライト</t>
    <phoneticPr fontId="1"/>
  </si>
  <si>
    <t>ウンディーネ</t>
    <phoneticPr fontId="1"/>
  </si>
  <si>
    <t>モウゼス</t>
    <phoneticPr fontId="1"/>
  </si>
  <si>
    <t>ハーマン</t>
    <phoneticPr fontId="1"/>
  </si>
  <si>
    <t>ウィルミントン</t>
    <phoneticPr fontId="1"/>
  </si>
  <si>
    <t>ムング族の村</t>
    <rPh sb="3" eb="4">
      <t>ゾク</t>
    </rPh>
    <rPh sb="5" eb="6">
      <t>ムラ</t>
    </rPh>
    <phoneticPr fontId="1"/>
  </si>
  <si>
    <t>ツィーリン</t>
    <phoneticPr fontId="1"/>
  </si>
  <si>
    <t>最果ての島</t>
    <rPh sb="0" eb="2">
      <t>サイハ</t>
    </rPh>
    <rPh sb="4" eb="5">
      <t>シマ</t>
    </rPh>
    <phoneticPr fontId="1"/>
  </si>
  <si>
    <t>ボストン</t>
    <phoneticPr fontId="1"/>
  </si>
  <si>
    <t>グレートアーチ</t>
    <phoneticPr fontId="1"/>
  </si>
  <si>
    <t>バイメイニャン</t>
    <phoneticPr fontId="1"/>
  </si>
  <si>
    <t>玄城</t>
    <rPh sb="0" eb="1">
      <t>ゲン</t>
    </rPh>
    <rPh sb="1" eb="2">
      <t>ジョウ</t>
    </rPh>
    <phoneticPr fontId="1"/>
  </si>
  <si>
    <t>ロビン</t>
    <phoneticPr fontId="1"/>
  </si>
  <si>
    <t>ヤーマス</t>
    <phoneticPr fontId="1"/>
  </si>
  <si>
    <t>海底宮</t>
    <rPh sb="0" eb="2">
      <t>カイテイ</t>
    </rPh>
    <rPh sb="2" eb="3">
      <t>ミヤ</t>
    </rPh>
    <phoneticPr fontId="1"/>
  </si>
  <si>
    <t>ブラック</t>
    <phoneticPr fontId="1"/>
  </si>
  <si>
    <t>少年</t>
    <rPh sb="0" eb="2">
      <t>ショウネン</t>
    </rPh>
    <phoneticPr fontId="1"/>
  </si>
  <si>
    <t>収入</t>
    <rPh sb="0" eb="2">
      <t>シュウニュウ</t>
    </rPh>
    <phoneticPr fontId="1"/>
  </si>
  <si>
    <t>支出</t>
    <rPh sb="0" eb="2">
      <t>シシュツ</t>
    </rPh>
    <phoneticPr fontId="1"/>
  </si>
  <si>
    <t>OP</t>
    <phoneticPr fontId="1"/>
  </si>
  <si>
    <t>○RS3　分身・再現・サラコマなし、シャドウ銀の手ハサミQT投げQT光の翼封じ</t>
  </si>
  <si>
    <t>トレード資金調達チャート（考え中）</t>
  </si>
  <si>
    <t>・概要</t>
  </si>
  <si>
    <t>QT+影ハサミ+QT投げで破壊を押し切るチャート</t>
  </si>
  <si>
    <t>ラストバトルは獣魔での隠れ+影ドーピングからダンシングで速攻</t>
  </si>
  <si>
    <t>シャドサ4人前+αを購入する分はトレードでカバー(!)</t>
  </si>
  <si>
    <t>再現・分身・サラコマなし</t>
  </si>
  <si>
    <t>・所要閃き</t>
  </si>
  <si>
    <t>　空気投げ・キック（全適）</t>
  </si>
  <si>
    <t>　→逆一本(カタリナ・ボストン)</t>
  </si>
  <si>
    <t>　→流星蹴り・ナイアガラバスター(カタリナ・ボストン・ハーマン)</t>
  </si>
  <si>
    <t>　霞み二段(ハリード初期所持)→疾風剣(ロビン・ハリード)剣･槍･小剣･弓･特殊</t>
  </si>
  <si>
    <t>　振り逃げ(全適)</t>
  </si>
  <si>
    <t>　マイダスハンド(全適)</t>
  </si>
  <si>
    <t>・鍛える技能</t>
  </si>
  <si>
    <t>　カタリナ　体術・JP16以上</t>
  </si>
  <si>
    <t>（玄武・太陽）</t>
  </si>
  <si>
    <t>　ボストン　棍棒</t>
  </si>
  <si>
    <t>（玄武・月）</t>
  </si>
  <si>
    <t>　ブラック　剣・JP26以上</t>
  </si>
  <si>
    <t>　フルブライト　体術・JP27以上</t>
  </si>
  <si>
    <t>　ロビン　剣</t>
  </si>
  <si>
    <t>主人公：カタリナ　宿星：辰星　得意武器：体術</t>
  </si>
  <si>
    <t>※腕力18･素早さ26と高水準で体術閃き全適性、初期体技能が2になり、</t>
  </si>
  <si>
    <t>　初期HP155とこのチャートにうってつけ。</t>
  </si>
  <si>
    <t>・OP</t>
  </si>
  <si>
    <t>　メニュー開閉だけ行ってやり逃げダイナミック。</t>
  </si>
  <si>
    <t>※カタリナの装備を手元に残す。</t>
  </si>
  <si>
    <t>・ミュルス→ピドナ→ヤーマス(300オーラム)</t>
  </si>
  <si>
    <t>　ロビンイベント(ヤーマスドラッグのみ)見てからランスの情報取得。</t>
  </si>
  <si>
    <t>→ランス</t>
  </si>
  <si>
    <t>　エレン加入･長剣購入(100)･ヨハンネスの長話を聴く→ハリード加入。</t>
  </si>
  <si>
    <t>→ピドナ</t>
  </si>
  <si>
    <t>　トーマスに話しかけてからノーラを加入、北の屋敷で職人回収。</t>
  </si>
  <si>
    <t>→スタンレー</t>
  </si>
  <si>
    <t>　カタリナに生命の水(200)購入。ファルスを出し、職人回収してファルシオン開発。</t>
  </si>
  <si>
    <t>→ファルス　</t>
  </si>
  <si>
    <t>　エレンにハードファイアー(200)購入後職人回収して防具を開発。</t>
  </si>
  <si>
    <t>　トーマスを追ってゴン救出+指輪メッセージも聞く。</t>
  </si>
  <si>
    <t>　帰りの蛇女×5はコマンダーでエレン+トーマスの大津波で倒す。</t>
  </si>
  <si>
    <t>（デザランでハリードを陣頭に置き陣形技優先）。</t>
  </si>
  <si>
    <t>　ハリードは積極的にかすみ二段の極意を狙う。</t>
  </si>
  <si>
    <t>　帰還後トレード開始。ラファエロ商会を買収。</t>
  </si>
  <si>
    <t>※3回目まで進めるので、根回し習得を狙う。</t>
  </si>
  <si>
    <t>　ファルシオン・防具を回収し、次の武具を発注。</t>
  </si>
  <si>
    <t>→グレートアーチ(1000)経由でアケ。棍棒×5購入(100)。</t>
  </si>
  <si>
    <t>　トレードでコバルカンパニー・オーロラコーヒー・アケ木材・アケスパイス買収。</t>
  </si>
  <si>
    <t>　ジャングル走破して火術要塞を出す。</t>
  </si>
  <si>
    <t>→バンガード(500)</t>
  </si>
  <si>
    <t>　トレードでアビスリーグ確定のグッドフェローズを買収。おもてなしを狙う。</t>
  </si>
  <si>
    <t>　モウゼスと小さな村を出す。</t>
  </si>
  <si>
    <t>→ピドナ→リブロフ(100)</t>
  </si>
  <si>
    <t>　ナジュ砂漠の話を聞いてから職人を回収して防具開発。砂漠を左へ。</t>
  </si>
  <si>
    <t>　神王の塔で(Eコーヒー)・ゲッシア絨毯・ナジュラスター買収して1億達成(+1万!)。</t>
  </si>
  <si>
    <t>→ウィルミントン(200)</t>
  </si>
  <si>
    <t>　フルブライトに話しかけトレード2回目開始+フルブライト加入(鳳天舞の陣確保)。</t>
  </si>
  <si>
    <t>　宿屋で職人確保し防具開発を頼む。</t>
  </si>
  <si>
    <t>→モウゼス</t>
  </si>
  <si>
    <t>　ウン子の館でブロンズマギをごり押しで倒す。</t>
  </si>
  <si>
    <t>　依頼を受ける(+2000)。</t>
  </si>
  <si>
    <t>　南の館でクリプトマギを流す。</t>
  </si>
  <si>
    <t>　ボルカノの依頼を断り、流す。</t>
  </si>
  <si>
    <t>　トーマスを解雇。</t>
  </si>
  <si>
    <t>　ウン子の館で魔女の瞳と湖水のローブを拾い、ウンディーネ加入(+5000)。</t>
  </si>
  <si>
    <t>　ランスで術酒･技の香薬も確保。ウン子にデイブレ･トルネード購入(3500)、</t>
  </si>
  <si>
    <t>→バンガード</t>
  </si>
  <si>
    <t>　殺人鬼イベント。フォルネウス兵はウン子サンクラ連打で沈める。</t>
  </si>
  <si>
    <t>　キャプテンから5000オーラムふんだくる。</t>
  </si>
  <si>
    <t>　地下に潜る。冷霊をトルネードで一掃。</t>
  </si>
  <si>
    <t>　キャプテンの選択肢にはいと答えその場で術士配備。入り直してイルカの話を聞く。</t>
  </si>
  <si>
    <t>　エレンを解雇しつつイルカ像イベントを進めてハーマン加入。財宝の洞窟へ。</t>
  </si>
  <si>
    <t>　ブルードラゴンを陣頭が脳天割りで眠らせつつ、疾風剣を閃く。</t>
  </si>
  <si>
    <t>　三すくみは疾風剣を使いつつ、トルネード×2。</t>
  </si>
  <si>
    <t>　バンガードを起動し、ノーラ･ハリードを解雇しボストン加入。</t>
  </si>
  <si>
    <t>　ボストンは以降斧･棍棒で攻撃させレベルアップを図る。</t>
  </si>
  <si>
    <t>→砂漠に入り直し、右に進んで東方へ。</t>
  </si>
  <si>
    <t>　道中ウン子に術を連打させ、バイメイニャンの人質に取られるのを防ぐ。</t>
  </si>
  <si>
    <t>　サンディーヌ、ゼルナム族はデイブレ。カタリナHP220までゼルナム狩するのが望ましい。</t>
  </si>
  <si>
    <t>　現JPが高いキャラがバイメイニャンに取られるが、ウン子かロビンが残るので問題なし。</t>
  </si>
  <si>
    <t>→玄城</t>
  </si>
  <si>
    <t>　バイメイニャンを加入。</t>
  </si>
  <si>
    <t>→ゼルナム族の巣</t>
  </si>
  <si>
    <t>　魔王の鎧は龍陣陣頭に置いたハードファイアーで素早さ補強したバイメイニャンのトルネードで一掃しながら倒す。</t>
  </si>
  <si>
    <t>　イベント終了後バイメイニャンを加入。</t>
  </si>
  <si>
    <t>→ムング族の村でラシュクータを出し、腐海へ。</t>
  </si>
  <si>
    <t>　スクリーマー、ホークウインド、翼のお守り、結界石を回収。</t>
  </si>
  <si>
    <t>　（玄城でボストンにシャドサ購入）</t>
  </si>
  <si>
    <t>・ピドナ(HP220超えてから)</t>
  </si>
  <si>
    <t>　夢魔イベント。銀の手を確保。</t>
  </si>
  <si>
    <t>　夢魔はボストンの影ハサミと婆トルネードで押し、ミューズパンチで撃破。</t>
  </si>
  <si>
    <t>　バイメイニャンを解雇しシャール加入。</t>
  </si>
  <si>
    <t>　トレードでドフォーレ海運を買収して2回目クリア(+1万!)</t>
  </si>
  <si>
    <t>・バンガード→海底宮</t>
  </si>
  <si>
    <t>　魚鱗と玄武の鎧を回収し、フォルネウス戦。</t>
  </si>
  <si>
    <t>　デザートランス：コマンダーモード</t>
  </si>
  <si>
    <t>　バイメイニャン、ウン子、ハーマン、ロビン、ボストン。全員耐水装備。</t>
  </si>
  <si>
    <t>　陣頭に玄武の鎧・強化道着・ラバソ・角兜装備して壁に。</t>
  </si>
  <si>
    <t>　威力攻撃でバイメイニャン+ウン子のWトルネードでごり押し。</t>
  </si>
  <si>
    <t>　適宜火星の砂を使って地相を玄武以外にし、高級傷薬で陣頭を維持。</t>
  </si>
  <si>
    <t>　フルブライトを解雇し、トレード(3回目)開始。</t>
  </si>
  <si>
    <t>　ヤーマスでロビンイベントを行い、細ロビンを加入。</t>
  </si>
  <si>
    <t>　王家の指輪入手+聖王廟の試練を開始。</t>
  </si>
  <si>
    <t>　ロアリングナイトで所要技能を鍛える。</t>
  </si>
  <si>
    <t>　序盤はカタリナQT→ボストンマイダスハンドの順に動いて育てていく。</t>
  </si>
  <si>
    <t>　カタリナJP18、体技能16以上で切上げ。</t>
  </si>
  <si>
    <t>　カタリナにウォーターポールと生命の水を購入(QTは全員)。</t>
  </si>
  <si>
    <t>・グゥエインの巣</t>
  </si>
  <si>
    <t>　共闘でビューネイ撃破。</t>
  </si>
  <si>
    <t>　カタリナはウォタポ+スコールで攻撃に備え、ひたすらキック→空気投げで流星蹴り、逆一本、ナイアガラバスター閃きを狙う。</t>
  </si>
  <si>
    <t>　攻撃はグゥエインメインで。</t>
  </si>
  <si>
    <t>　撃破後カタリナに龍陣降臨を習得させ、覚えた投げ技を極意化。</t>
  </si>
  <si>
    <t>・火術要塞</t>
  </si>
  <si>
    <t>　トリオメイジャンはベルセ影銀トマホークでごり押し。</t>
  </si>
  <si>
    <t>　パイロもごり押し。</t>
  </si>
  <si>
    <t>　アウナスはQT投げ+影銀トマホークでごり押し</t>
  </si>
  <si>
    <t>・ピドナ</t>
  </si>
  <si>
    <t>　ウン子を解雇してから魔王殿へ。</t>
  </si>
  <si>
    <t>　アラケスはQTごり押しで突破。</t>
  </si>
  <si>
    <t>・トレードを終了させ、2万オーラムゲット。</t>
  </si>
  <si>
    <t>　ゴールデンバット5人前を揃え、カタリナ以外がシャドウサーバント･QT持ちにしておく。</t>
  </si>
  <si>
    <t>・黄京</t>
  </si>
  <si>
    <t>　基本QT→マイダスハンド一掃。</t>
  </si>
  <si>
    <t>　剣神は即死無効だが石化有効なのでマイダス連打で。</t>
  </si>
  <si>
    <t>　マンティスゴッド・アビスナーガもごり押し。</t>
  </si>
  <si>
    <t>　生命の杖を入手しておく。</t>
  </si>
  <si>
    <t>・アビス</t>
  </si>
  <si>
    <t>　獣魔時に隠れでも被害が及ぶ形態を予め倒す。</t>
  </si>
  <si>
    <t>　真アウナス　</t>
  </si>
  <si>
    <t>　流星蹴りを基軸にごり押し。</t>
  </si>
  <si>
    <t>　炎のマントを1人は装備出来るのでそのキャラは殴りに行ける。</t>
  </si>
  <si>
    <t>　残りの四魔貴族はQT後ごり押しで撃破。</t>
  </si>
  <si>
    <t>　ビューネイは1ターン目だけ先制ライザーの危険があるが以降のターンは先制なので問題なし。</t>
  </si>
  <si>
    <t>・ラストバトル</t>
  </si>
  <si>
    <t>　少年所持のスペキュレイション</t>
  </si>
  <si>
    <t>　カタリナ陣頭、ボストン、ブラック、ロビン、フルブライトの順。</t>
  </si>
  <si>
    <t>　カタリナは生命の杖、湖水のローブ、残りはパワーグラブとあれば音波耐性。</t>
  </si>
  <si>
    <t>　ボストンは銀の手を装備。</t>
  </si>
  <si>
    <t>　体力の低いフルブライト･ロビンに王家の指輪、トロ石を装備。</t>
  </si>
  <si>
    <t>　通常時は降り逃げでひたすら防御に徹する。</t>
  </si>
  <si>
    <t>　闇の翼が来たら、以下のように行動</t>
  </si>
  <si>
    <t>1.カタリナQT、残りシャドサ</t>
  </si>
  <si>
    <t>2.ボストンQT、カタリナ流星蹴りで残り全力攻撃(フルはナイアガラ)</t>
  </si>
  <si>
    <t>3.ブラックQT、全力攻撃(フルはナイアガラ)</t>
  </si>
  <si>
    <t>4.ロビンQT、全力攻撃(カタリナシャッター、フルはナイアガラ)</t>
  </si>
  <si>
    <t>5.フルブライトQT、全力攻撃(フルはナイアガラ)</t>
  </si>
  <si>
    <t>6.先制効果を使って全力攻撃(フルは流星蹴り)</t>
  </si>
  <si>
    <t>※通常は天術を使うと一定確率で光の翼が発動して通常形態に戻ってしまう。</t>
  </si>
  <si>
    <t>　が、QTには先制効果の他に地相固定効果があるので闇を打ち消されない。</t>
  </si>
  <si>
    <t>　更に、強制スタンにより投げ技などの攻撃の命中率も100％になる(追加効果は無理)。</t>
  </si>
  <si>
    <t>　投げ技は腕力非依存で、Lvが上がれば簡単に2000近い威力を発揮するので重宝する。</t>
  </si>
  <si>
    <t>　ラストのターンは先制効果のみで、スタンは無い為投げ技が外れるので流星で。</t>
  </si>
  <si>
    <t>残高</t>
    <rPh sb="0" eb="2">
      <t>ザンダカ</t>
    </rPh>
    <phoneticPr fontId="1"/>
  </si>
  <si>
    <t>バンガード</t>
    <phoneticPr fontId="1"/>
  </si>
  <si>
    <t>リブロフ</t>
    <phoneticPr fontId="1"/>
  </si>
  <si>
    <t>トレード1回目報酬</t>
    <rPh sb="5" eb="7">
      <t>カイメ</t>
    </rPh>
    <rPh sb="7" eb="9">
      <t>ホウシュウ</t>
    </rPh>
    <phoneticPr fontId="1"/>
  </si>
  <si>
    <t>ウン子前金</t>
    <rPh sb="2" eb="3">
      <t>コ</t>
    </rPh>
    <rPh sb="3" eb="5">
      <t>マエキン</t>
    </rPh>
    <phoneticPr fontId="1"/>
  </si>
  <si>
    <t>ウン子報酬</t>
    <rPh sb="2" eb="3">
      <t>コ</t>
    </rPh>
    <rPh sb="3" eb="5">
      <t>ホウシュウ</t>
    </rPh>
    <phoneticPr fontId="1"/>
  </si>
  <si>
    <t>長剣</t>
    <rPh sb="0" eb="2">
      <t>チョウケン</t>
    </rPh>
    <phoneticPr fontId="1"/>
  </si>
  <si>
    <t>棍棒*5</t>
    <rPh sb="0" eb="2">
      <t>コンボウ</t>
    </rPh>
    <phoneticPr fontId="1"/>
  </si>
  <si>
    <t>アケ</t>
  </si>
  <si>
    <t>デイブレーク</t>
    <phoneticPr fontId="1"/>
  </si>
  <si>
    <t>フルブライト</t>
    <phoneticPr fontId="1"/>
  </si>
  <si>
    <t>フェザーシール</t>
    <phoneticPr fontId="1"/>
  </si>
  <si>
    <t>ヒートウェイブ</t>
    <phoneticPr fontId="1"/>
  </si>
  <si>
    <t>ムーングロウ</t>
    <phoneticPr fontId="1"/>
  </si>
  <si>
    <t>トレード2回目報酬</t>
    <rPh sb="5" eb="7">
      <t>カイメ</t>
    </rPh>
    <rPh sb="7" eb="9">
      <t>ホウシュウ</t>
    </rPh>
    <phoneticPr fontId="1"/>
  </si>
  <si>
    <t>シャドウサーバント</t>
    <phoneticPr fontId="1"/>
  </si>
  <si>
    <t>ベルセルク</t>
    <phoneticPr fontId="1"/>
  </si>
  <si>
    <t>トレード3回目報酬</t>
    <rPh sb="5" eb="7">
      <t>カイメ</t>
    </rPh>
    <rPh sb="7" eb="9">
      <t>ホウシュウ</t>
    </rPh>
    <phoneticPr fontId="1"/>
  </si>
  <si>
    <t>ゴールデンバット*2</t>
    <phoneticPr fontId="1"/>
  </si>
  <si>
    <t>財宝の洞窟</t>
    <rPh sb="0" eb="2">
      <t>ザイホウ</t>
    </rPh>
    <rPh sb="3" eb="5">
      <t>ドウクツ</t>
    </rPh>
    <phoneticPr fontId="1"/>
  </si>
  <si>
    <t>宝箱</t>
    <rPh sb="0" eb="1">
      <t>タカラ</t>
    </rPh>
    <rPh sb="1" eb="2">
      <t>バコ</t>
    </rPh>
    <phoneticPr fontId="1"/>
  </si>
  <si>
    <t>仕込杖売却*2</t>
    <rPh sb="0" eb="2">
      <t>シコミ</t>
    </rPh>
    <rPh sb="2" eb="3">
      <t>ツエ</t>
    </rPh>
    <rPh sb="3" eb="5">
      <t>バイキャク</t>
    </rPh>
    <phoneticPr fontId="1"/>
  </si>
  <si>
    <t>腐海の廃墟</t>
    <rPh sb="0" eb="2">
      <t>フカイ</t>
    </rPh>
    <rPh sb="3" eb="5">
      <t>ハイキョ</t>
    </rPh>
    <phoneticPr fontId="1"/>
  </si>
  <si>
    <t>海底宮</t>
    <rPh sb="0" eb="2">
      <t>カイテイ</t>
    </rPh>
    <rPh sb="2" eb="3">
      <t>グウ</t>
    </rPh>
    <phoneticPr fontId="1"/>
  </si>
  <si>
    <t>バンガード地下</t>
    <rPh sb="5" eb="7">
      <t>チカ</t>
    </rPh>
    <phoneticPr fontId="1"/>
  </si>
  <si>
    <t>梓弓売却</t>
    <rPh sb="0" eb="1">
      <t>アズサ</t>
    </rPh>
    <rPh sb="1" eb="2">
      <t>ユミ</t>
    </rPh>
    <rPh sb="2" eb="4">
      <t>バイキャク</t>
    </rPh>
    <phoneticPr fontId="1"/>
  </si>
  <si>
    <t>心の香薬</t>
    <rPh sb="0" eb="1">
      <t>ココロ</t>
    </rPh>
    <rPh sb="2" eb="4">
      <t>コウヤク</t>
    </rPh>
    <phoneticPr fontId="1"/>
  </si>
  <si>
    <t>キャプテン巻き上げ</t>
    <rPh sb="5" eb="6">
      <t>マ</t>
    </rPh>
    <rPh sb="7" eb="8">
      <t>ア</t>
    </rPh>
    <phoneticPr fontId="1"/>
  </si>
  <si>
    <t>術酒*10</t>
    <rPh sb="0" eb="1">
      <t>ジュツ</t>
    </rPh>
    <rPh sb="1" eb="2">
      <t>サケ</t>
    </rPh>
    <phoneticPr fontId="1"/>
  </si>
  <si>
    <t>ラバーソウル*4</t>
    <phoneticPr fontId="1"/>
  </si>
  <si>
    <t>ミュルス→ピドナ→ヤーマス(300オーラム)</t>
    <phoneticPr fontId="1"/>
  </si>
  <si>
    <t>OP</t>
    <phoneticPr fontId="1"/>
  </si>
  <si>
    <t>ランス</t>
  </si>
  <si>
    <t>ランス</t>
    <phoneticPr fontId="1"/>
  </si>
  <si>
    <t>ピドナ</t>
    <phoneticPr fontId="1"/>
  </si>
  <si>
    <t>ロビンイベント(ヤーマスドラッグのみ)見てからランスの情報取得。</t>
    <phoneticPr fontId="1"/>
  </si>
  <si>
    <t>エレン加入･ユーステルムを出現･長剣購入(100)・ヨハンネスの長話を聴く→ハリード加入。</t>
    <phoneticPr fontId="1"/>
  </si>
  <si>
    <t>トーマスに話しかけてからノーラを加入、北の屋敷で職人回収。</t>
    <phoneticPr fontId="1"/>
  </si>
  <si>
    <t>スタンレー</t>
  </si>
  <si>
    <t>ファルスを出し、職人回収してファルシオン開発。</t>
    <phoneticPr fontId="1"/>
  </si>
  <si>
    <t>ファルス　</t>
    <phoneticPr fontId="1"/>
  </si>
  <si>
    <t>職人回収して防具を開発。</t>
    <phoneticPr fontId="1"/>
  </si>
  <si>
    <t>蛇女×5はスルーして徒歩で脱出</t>
    <rPh sb="10" eb="12">
      <t>トホ</t>
    </rPh>
    <rPh sb="13" eb="15">
      <t>ダッシュツ</t>
    </rPh>
    <phoneticPr fontId="1"/>
  </si>
  <si>
    <t>ピドナ→グレートアーチ(1000)</t>
    <phoneticPr fontId="1"/>
  </si>
  <si>
    <t>船主に話しかけアケへ。棍棒×5購入(100)。</t>
    <rPh sb="0" eb="2">
      <t>センシュ</t>
    </rPh>
    <rPh sb="3" eb="4">
      <t>ハナ</t>
    </rPh>
    <phoneticPr fontId="1"/>
  </si>
  <si>
    <t>全員に棍棒を装備させ、ハリードは積極的にかすみ二段の極意を狙う。</t>
    <rPh sb="0" eb="2">
      <t>ゼンイン</t>
    </rPh>
    <rPh sb="3" eb="5">
      <t>コンボウ</t>
    </rPh>
    <rPh sb="6" eb="8">
      <t>ソウビ</t>
    </rPh>
    <phoneticPr fontId="1"/>
  </si>
  <si>
    <t>他のキャラは脳天割閃きを狙い棍棒素振り。</t>
    <rPh sb="0" eb="1">
      <t>ホカ</t>
    </rPh>
    <rPh sb="6" eb="8">
      <t>ノウテン</t>
    </rPh>
    <rPh sb="8" eb="9">
      <t>ワリ</t>
    </rPh>
    <rPh sb="9" eb="10">
      <t>ヒラメ</t>
    </rPh>
    <rPh sb="12" eb="13">
      <t>ネラ</t>
    </rPh>
    <rPh sb="14" eb="16">
      <t>コンボウ</t>
    </rPh>
    <rPh sb="16" eb="18">
      <t>スブ</t>
    </rPh>
    <phoneticPr fontId="1"/>
  </si>
  <si>
    <t>帰還後トレード開始。ラファエロ商会を買収。</t>
    <phoneticPr fontId="1"/>
  </si>
  <si>
    <t>ピドナ→バンガード(500)</t>
    <phoneticPr fontId="1"/>
  </si>
  <si>
    <t>トレードでアビスリーグ確定のグッドフェローズを買収。おもてなしを狙う。</t>
    <phoneticPr fontId="1"/>
  </si>
  <si>
    <t>モウゼスと小さな村を出す。</t>
    <phoneticPr fontId="1"/>
  </si>
  <si>
    <t>アケ</t>
    <phoneticPr fontId="1"/>
  </si>
  <si>
    <t>トレードでコバルカンパニー・オーロラコーヒー・アケ木材・アケスパイス買収。</t>
    <phoneticPr fontId="1"/>
  </si>
  <si>
    <t>ピドナ→リブロフ(100)</t>
    <phoneticPr fontId="1"/>
  </si>
  <si>
    <t>ナジュ砂漠の話を聞いてから職人を回収して防具開発。</t>
    <phoneticPr fontId="1"/>
  </si>
  <si>
    <t>ファルシオン・防具を回収し、次の武具を発注。砂漠を左へ。</t>
    <phoneticPr fontId="1"/>
  </si>
  <si>
    <t>神王の塔で(Eコーヒー)・ゲッシア絨毯・ナジュラスター買収して1億達成(+1万!)。</t>
    <phoneticPr fontId="1"/>
  </si>
  <si>
    <t>ピドナ→ウィルミントン(200)</t>
    <phoneticPr fontId="1"/>
  </si>
  <si>
    <t>フルブライトに話しかけトレード2回目開始+フルブライト加入。</t>
    <phoneticPr fontId="1"/>
  </si>
  <si>
    <t>宿屋で職人確保し防具開発を頼む。</t>
    <phoneticPr fontId="1"/>
  </si>
  <si>
    <t>モウゼス</t>
    <phoneticPr fontId="1"/>
  </si>
  <si>
    <t>依頼を受ける(+2000)。</t>
    <phoneticPr fontId="1"/>
  </si>
  <si>
    <t>ウン子の館でブロンズマギをごり押しで倒す。</t>
    <phoneticPr fontId="1"/>
  </si>
  <si>
    <t>フルブライトにデイブレ(1500)購入。</t>
    <rPh sb="17" eb="19">
      <t>コウニュウ</t>
    </rPh>
    <phoneticPr fontId="1"/>
  </si>
  <si>
    <t>南の館でクリプトマギを次元の狭間へ</t>
    <rPh sb="11" eb="13">
      <t>ジゲン</t>
    </rPh>
    <rPh sb="14" eb="16">
      <t>ハザマ</t>
    </rPh>
    <phoneticPr fontId="1"/>
  </si>
  <si>
    <t>ボルカノの依頼を断り、次元の狭間へ。</t>
    <rPh sb="11" eb="13">
      <t>ジゲン</t>
    </rPh>
    <rPh sb="14" eb="16">
      <t>ハザマ</t>
    </rPh>
    <phoneticPr fontId="1"/>
  </si>
  <si>
    <t>トーマスを解雇。</t>
    <phoneticPr fontId="1"/>
  </si>
  <si>
    <t>ウン子の館で魔女の瞳と湖水のローブを拾い、ウンディーネ加入(+5000)。</t>
    <phoneticPr fontId="1"/>
  </si>
  <si>
    <t>バンガード</t>
  </si>
  <si>
    <t>殺人鬼イベント。フォルネウス兵はウン子サンクラ連打で沈める。</t>
    <phoneticPr fontId="1"/>
  </si>
  <si>
    <t>キャプテンから5000オーラムふんだくる。</t>
    <phoneticPr fontId="1"/>
  </si>
  <si>
    <t>地下に潜る。冷霊をサンクラで一掃。</t>
    <phoneticPr fontId="1"/>
  </si>
  <si>
    <t>キャプテンの選択肢にはいと答えその場で術士配備。入り直してイルカの話を聞く。</t>
    <phoneticPr fontId="1"/>
  </si>
  <si>
    <t>三すくみは疾風剣閃きを狙いつつ、サンクラ×2。</t>
    <rPh sb="8" eb="9">
      <t>ヒラメ</t>
    </rPh>
    <rPh sb="11" eb="12">
      <t>ネラ</t>
    </rPh>
    <phoneticPr fontId="1"/>
  </si>
  <si>
    <t>バンガードを起動し、ノーラ･ハリードを解雇しボストン加入。</t>
    <phoneticPr fontId="1"/>
  </si>
  <si>
    <t>エレンを解雇しつつイルカ像イベントを進めてハーマン加入。財宝の洞窟へ。</t>
    <phoneticPr fontId="1"/>
  </si>
  <si>
    <t>ボストンは以降棍棒で攻撃させレベルアップを図る。</t>
    <phoneticPr fontId="1"/>
  </si>
  <si>
    <t>砂漠に入り直し、右に進んで東方へ。</t>
  </si>
  <si>
    <t>レベル上げ多目+トレード+真四魔貴族を殲滅するのでものっそい遅い</t>
    <phoneticPr fontId="1"/>
  </si>
  <si>
    <t>初期HP155とこのチャートにうってつけ。</t>
    <phoneticPr fontId="1"/>
  </si>
  <si>
    <t>メニュー開閉だけ行ってやり逃げダイナミック。</t>
    <phoneticPr fontId="1"/>
  </si>
  <si>
    <t>道中ウン子に術を連打させ、バイメイニャンの人質に取られるのを防ぐ。</t>
    <phoneticPr fontId="1"/>
  </si>
  <si>
    <t>ジャングル走破して火術要塞を出す。</t>
    <phoneticPr fontId="1"/>
  </si>
  <si>
    <t>ウンディーネ･フルブライトにベルセルク、ハーマンにムーングロウを購入。</t>
    <rPh sb="32" eb="34">
      <t>コウニュウ</t>
    </rPh>
    <phoneticPr fontId="1"/>
  </si>
  <si>
    <t>売却</t>
    <rPh sb="0" eb="2">
      <t>バイキャク</t>
    </rPh>
    <phoneticPr fontId="1"/>
  </si>
  <si>
    <t>プロテクトスーツ</t>
  </si>
  <si>
    <t>売却（シルバーフルーレ、ハルベルト、フランシスカ）</t>
    <rPh sb="0" eb="2">
      <t>バイキャク</t>
    </rPh>
    <phoneticPr fontId="1"/>
  </si>
  <si>
    <t>玄城</t>
    <phoneticPr fontId="1"/>
  </si>
  <si>
    <t>サンディーヌ、ゼルナム族はデイブレ。</t>
    <phoneticPr fontId="1"/>
  </si>
  <si>
    <t>現JPが高いキャラ（ハーマン）がバイメイニャンに取られるが問題なし。</t>
    <phoneticPr fontId="1"/>
  </si>
  <si>
    <t>ツィーリンと別れる前に梓弓を回収。</t>
    <rPh sb="6" eb="7">
      <t>ワカ</t>
    </rPh>
    <rPh sb="9" eb="10">
      <t>マエ</t>
    </rPh>
    <rPh sb="11" eb="12">
      <t>アズサ</t>
    </rPh>
    <rPh sb="12" eb="13">
      <t>ユミ</t>
    </rPh>
    <rPh sb="14" eb="16">
      <t>カイシュウ</t>
    </rPh>
    <phoneticPr fontId="1"/>
  </si>
  <si>
    <t>バイメイニャンを加入。ボストンにシャドサ(9999)を購入。</t>
    <rPh sb="27" eb="29">
      <t>コウニュウ</t>
    </rPh>
    <phoneticPr fontId="1"/>
  </si>
  <si>
    <t>ウン子にヒートウェイブ･デイブレーク、カタリナにフェザーシール・ムーングロウ購入(3100)。</t>
    <phoneticPr fontId="1"/>
  </si>
  <si>
    <t>プロテクトスーツを売却し、東方に行く前に開発を済ませておく。</t>
    <rPh sb="9" eb="11">
      <t>バイキャク</t>
    </rPh>
    <rPh sb="13" eb="15">
      <t>トウホウ</t>
    </rPh>
    <rPh sb="16" eb="17">
      <t>イ</t>
    </rPh>
    <rPh sb="18" eb="19">
      <t>マエ</t>
    </rPh>
    <rPh sb="20" eb="22">
      <t>カイハツ</t>
    </rPh>
    <rPh sb="23" eb="24">
      <t>ス</t>
    </rPh>
    <phoneticPr fontId="1"/>
  </si>
  <si>
    <t>ゼルナム族の巣</t>
    <phoneticPr fontId="1"/>
  </si>
  <si>
    <t>魔王の鎧は龍陣陣頭に置いたムーングロウで素早さ補強したバイメイニャンのトルネードで一掃しながら倒す。</t>
    <phoneticPr fontId="1"/>
  </si>
  <si>
    <t>イベント終了後バイメイニャンを加入。</t>
    <phoneticPr fontId="1"/>
  </si>
  <si>
    <t>ラシュクータを出し、腐海へ。</t>
    <phoneticPr fontId="1"/>
  </si>
  <si>
    <t>ムング族の村</t>
  </si>
  <si>
    <t>スクリーマー、ホークウインド、翼のお守り、結界石、トロ石を回収。</t>
    <rPh sb="27" eb="28">
      <t>イシ</t>
    </rPh>
    <phoneticPr fontId="1"/>
  </si>
  <si>
    <t>ピドナで開発を進める。</t>
    <rPh sb="4" eb="6">
      <t>カイハツ</t>
    </rPh>
    <rPh sb="7" eb="8">
      <t>スス</t>
    </rPh>
    <phoneticPr fontId="1"/>
  </si>
  <si>
    <t xml:space="preserve"> </t>
    <phoneticPr fontId="1"/>
  </si>
  <si>
    <t>道中でトルネードでスマターを狩る。目標：フルブライトJP27、ボストン斧11。カタリナJP、ウン子白虎を鍛える。</t>
    <rPh sb="0" eb="2">
      <t>ドウチュウ</t>
    </rPh>
    <rPh sb="14" eb="15">
      <t>カ</t>
    </rPh>
    <rPh sb="17" eb="19">
      <t>モクヒョウ</t>
    </rPh>
    <rPh sb="35" eb="36">
      <t>オノ</t>
    </rPh>
    <rPh sb="48" eb="49">
      <t>コ</t>
    </rPh>
    <rPh sb="49" eb="51">
      <t>ビャッコ</t>
    </rPh>
    <rPh sb="52" eb="53">
      <t>キタ</t>
    </rPh>
    <phoneticPr fontId="1"/>
  </si>
  <si>
    <t>トリケプスにゴールデンバットを連打して振り逃げ、マイダスハンドを閃く。</t>
    <rPh sb="15" eb="17">
      <t>レンダ</t>
    </rPh>
    <rPh sb="19" eb="20">
      <t>フ</t>
    </rPh>
    <rPh sb="21" eb="22">
      <t>ニ</t>
    </rPh>
    <rPh sb="32" eb="33">
      <t>ヒラメ</t>
    </rPh>
    <phoneticPr fontId="1"/>
  </si>
  <si>
    <t>ピドナ(HP220超えてから)</t>
  </si>
  <si>
    <t>夢魔イベント。銀の手を確保。</t>
    <phoneticPr fontId="1"/>
  </si>
  <si>
    <t>夢魔はボストンの隠れ影ハサミで押し、ミューズパンチで撃破。</t>
    <rPh sb="8" eb="9">
      <t>カク</t>
    </rPh>
    <phoneticPr fontId="1"/>
  </si>
  <si>
    <t>鍛え終わったらバイメイニャンを解雇</t>
    <rPh sb="0" eb="1">
      <t>キタ</t>
    </rPh>
    <rPh sb="2" eb="3">
      <t>オ</t>
    </rPh>
    <rPh sb="15" eb="17">
      <t>カイコ</t>
    </rPh>
    <phoneticPr fontId="1"/>
  </si>
  <si>
    <t>高級傷薬*15</t>
    <rPh sb="0" eb="2">
      <t>コウキュウ</t>
    </rPh>
    <rPh sb="2" eb="3">
      <t>キズ</t>
    </rPh>
    <rPh sb="3" eb="4">
      <t>クスリ</t>
    </rPh>
    <phoneticPr fontId="1"/>
  </si>
  <si>
    <t>バンガード→海底宮</t>
  </si>
  <si>
    <t>魚鱗と玄武の鎧を回収し、フォルネウス戦。</t>
    <phoneticPr fontId="1"/>
  </si>
  <si>
    <t>龍陣：ボストン、シャール、カタリナ、フルブライト、ウンディーネの順</t>
    <rPh sb="0" eb="1">
      <t>リュウ</t>
    </rPh>
    <rPh sb="1" eb="2">
      <t>ジン</t>
    </rPh>
    <rPh sb="32" eb="33">
      <t>ジュン</t>
    </rPh>
    <phoneticPr fontId="1"/>
  </si>
  <si>
    <t>ボストンに銀の手、ラバソ、トロ石、金棍、ホークウインド装備。全員耐水装備。</t>
    <rPh sb="5" eb="6">
      <t>ギン</t>
    </rPh>
    <rPh sb="7" eb="8">
      <t>テ</t>
    </rPh>
    <rPh sb="15" eb="16">
      <t>イシ</t>
    </rPh>
    <rPh sb="17" eb="18">
      <t>キン</t>
    </rPh>
    <rPh sb="18" eb="19">
      <t>ゴン</t>
    </rPh>
    <rPh sb="27" eb="29">
      <t>ソウビ</t>
    </rPh>
    <rPh sb="30" eb="32">
      <t>ゼンイン</t>
    </rPh>
    <phoneticPr fontId="1"/>
  </si>
  <si>
    <t>1.隠れつつウン子がヒートウェイブで素早さ低下を狙う。</t>
    <rPh sb="2" eb="3">
      <t>カク</t>
    </rPh>
    <rPh sb="8" eb="9">
      <t>コ</t>
    </rPh>
    <rPh sb="18" eb="20">
      <t>スバヤ</t>
    </rPh>
    <rPh sb="21" eb="23">
      <t>テイカ</t>
    </rPh>
    <rPh sb="24" eb="25">
      <t>ネラ</t>
    </rPh>
    <phoneticPr fontId="1"/>
  </si>
  <si>
    <t>2.ボストンが隠れからシャドウ→ハサミ⇔振り逃げを繰り返す。</t>
    <rPh sb="7" eb="8">
      <t>カク</t>
    </rPh>
    <rPh sb="20" eb="21">
      <t>フ</t>
    </rPh>
    <rPh sb="22" eb="23">
      <t>ニ</t>
    </rPh>
    <rPh sb="25" eb="26">
      <t>ク</t>
    </rPh>
    <rPh sb="27" eb="28">
      <t>カエ</t>
    </rPh>
    <phoneticPr fontId="1"/>
  </si>
  <si>
    <t>3.ボストンが表に出ている時にウン子・フルブライトがベルセルク、シャールがムーングロウ。</t>
    <rPh sb="7" eb="8">
      <t>オモテ</t>
    </rPh>
    <rPh sb="9" eb="10">
      <t>デ</t>
    </rPh>
    <rPh sb="13" eb="14">
      <t>トキ</t>
    </rPh>
    <rPh sb="17" eb="18">
      <t>コ</t>
    </rPh>
    <phoneticPr fontId="1"/>
  </si>
  <si>
    <t>4.カタリナは序盤はムーングロウ。ボストンのHPが減ったら高級傷薬で回復。</t>
    <rPh sb="7" eb="9">
      <t>ジョバン</t>
    </rPh>
    <rPh sb="25" eb="26">
      <t>ヘ</t>
    </rPh>
    <rPh sb="29" eb="31">
      <t>コウキュウ</t>
    </rPh>
    <rPh sb="31" eb="32">
      <t>キズ</t>
    </rPh>
    <rPh sb="32" eb="33">
      <t>クスリ</t>
    </rPh>
    <rPh sb="34" eb="36">
      <t>カイフク</t>
    </rPh>
    <phoneticPr fontId="1"/>
  </si>
  <si>
    <t>5.ボストンが踏み付けを4回食らって影が尽きるか、WPが切れるまでには多分倒せる。</t>
    <rPh sb="7" eb="8">
      <t>フ</t>
    </rPh>
    <rPh sb="9" eb="10">
      <t>ツ</t>
    </rPh>
    <rPh sb="13" eb="14">
      <t>カイ</t>
    </rPh>
    <rPh sb="14" eb="15">
      <t>ク</t>
    </rPh>
    <rPh sb="18" eb="19">
      <t>カゲ</t>
    </rPh>
    <rPh sb="20" eb="21">
      <t>ツ</t>
    </rPh>
    <rPh sb="28" eb="29">
      <t>キ</t>
    </rPh>
    <rPh sb="35" eb="37">
      <t>タブン</t>
    </rPh>
    <rPh sb="37" eb="38">
      <t>タオ</t>
    </rPh>
    <phoneticPr fontId="1"/>
  </si>
  <si>
    <t>ヤーマス</t>
    <phoneticPr fontId="1"/>
  </si>
  <si>
    <t>トレード(2回目)を終了させてフルブライトを離脱させ、3回目開始。シャールを解雇しロビン加入。</t>
    <rPh sb="10" eb="12">
      <t>シュウリョウ</t>
    </rPh>
    <rPh sb="22" eb="24">
      <t>リダツ</t>
    </rPh>
    <rPh sb="28" eb="30">
      <t>カイメ</t>
    </rPh>
    <rPh sb="30" eb="32">
      <t>カイシ</t>
    </rPh>
    <rPh sb="38" eb="40">
      <t>カイコ</t>
    </rPh>
    <rPh sb="44" eb="46">
      <t>カニュウ</t>
    </rPh>
    <phoneticPr fontId="1"/>
  </si>
  <si>
    <t>決戦前に金棍2本と高級傷薬15個を購入。</t>
    <rPh sb="0" eb="2">
      <t>ケッセン</t>
    </rPh>
    <rPh sb="2" eb="3">
      <t>マエ</t>
    </rPh>
    <rPh sb="4" eb="5">
      <t>キン</t>
    </rPh>
    <rPh sb="5" eb="6">
      <t>ゴン</t>
    </rPh>
    <rPh sb="7" eb="8">
      <t>ホン</t>
    </rPh>
    <rPh sb="9" eb="11">
      <t>コウキュウ</t>
    </rPh>
    <rPh sb="11" eb="12">
      <t>キズ</t>
    </rPh>
    <rPh sb="12" eb="13">
      <t>クスリ</t>
    </rPh>
    <rPh sb="15" eb="16">
      <t>コ</t>
    </rPh>
    <rPh sb="17" eb="19">
      <t>コウニュウ</t>
    </rPh>
    <phoneticPr fontId="1"/>
  </si>
  <si>
    <t>武器</t>
  </si>
  <si>
    <t>ID</t>
  </si>
  <si>
    <t>名前</t>
  </si>
  <si>
    <t>値段</t>
  </si>
  <si>
    <t>材料</t>
  </si>
  <si>
    <t>出店</t>
  </si>
  <si>
    <t>武器1</t>
  </si>
  <si>
    <t>3B</t>
  </si>
  <si>
    <t>パルチザン</t>
  </si>
  <si>
    <t>―</t>
  </si>
  <si>
    <t>バスタードソード</t>
  </si>
  <si>
    <t>シルバーフルーレ</t>
  </si>
  <si>
    <t>0C</t>
  </si>
  <si>
    <t>ファルシオン</t>
  </si>
  <si>
    <t>三日月刀</t>
  </si>
  <si>
    <t>1C</t>
  </si>
  <si>
    <t>妖刀龍光</t>
  </si>
  <si>
    <t>○</t>
  </si>
  <si>
    <t>3C</t>
  </si>
  <si>
    <t>ハルベルト</t>
  </si>
  <si>
    <t>死の弓</t>
  </si>
  <si>
    <t>死のかけら</t>
  </si>
  <si>
    <t>フランシスカ</t>
  </si>
  <si>
    <t>手斧</t>
  </si>
  <si>
    <t>2B</t>
  </si>
  <si>
    <t>ゴールデンバット</t>
  </si>
  <si>
    <t>棍棒</t>
  </si>
  <si>
    <t>武器2</t>
  </si>
  <si>
    <t>グラディウス</t>
  </si>
  <si>
    <t>イビルアイ</t>
  </si>
  <si>
    <t>魔女の瞳</t>
  </si>
  <si>
    <t>クリスナーガ</t>
  </si>
  <si>
    <t>いん石のかけら</t>
  </si>
  <si>
    <t>カナリアの弓</t>
  </si>
  <si>
    <t>フランベルジュ</t>
  </si>
  <si>
    <t>3D</t>
  </si>
  <si>
    <t>ブリッツランサー</t>
  </si>
  <si>
    <t>ブローヴァ</t>
  </si>
  <si>
    <t>4A</t>
  </si>
  <si>
    <t>強化弓</t>
  </si>
  <si>
    <t>竜鱗の剣</t>
  </si>
  <si>
    <t>竜鱗</t>
  </si>
  <si>
    <t>防具</t>
  </si>
  <si>
    <t>防具1</t>
  </si>
  <si>
    <t>B4</t>
  </si>
  <si>
    <t>ヘッドバンド</t>
  </si>
  <si>
    <t>C5</t>
  </si>
  <si>
    <t>ラバーソウル</t>
  </si>
  <si>
    <t>魚鱗の鎧</t>
  </si>
  <si>
    <t>魚鱗</t>
  </si>
  <si>
    <t>A1</t>
  </si>
  <si>
    <t>D9</t>
  </si>
  <si>
    <t>死の指輪</t>
  </si>
  <si>
    <t>B5</t>
  </si>
  <si>
    <t>ナイトキャップ</t>
  </si>
  <si>
    <t>5D</t>
  </si>
  <si>
    <t>アースガード</t>
  </si>
  <si>
    <t>CB</t>
  </si>
  <si>
    <t>クリスナイフ</t>
  </si>
  <si>
    <t>防具2</t>
  </si>
  <si>
    <t>ビーストレザー</t>
  </si>
  <si>
    <t>魔獣の革</t>
  </si>
  <si>
    <t>BB</t>
  </si>
  <si>
    <t>パワーグラブ</t>
  </si>
  <si>
    <t>B6</t>
  </si>
  <si>
    <t>邪眼のマスク</t>
  </si>
  <si>
    <t>AF</t>
  </si>
  <si>
    <t>強化道着</t>
  </si>
  <si>
    <t>武道着</t>
  </si>
  <si>
    <t>炎獣の盾</t>
  </si>
  <si>
    <t>炎獣の革</t>
  </si>
  <si>
    <t>5A</t>
  </si>
  <si>
    <t>エクセルガード</t>
  </si>
  <si>
    <t>星辰の鎧</t>
  </si>
  <si>
    <t>C6</t>
  </si>
  <si>
    <t>フェザーブーツ</t>
  </si>
  <si>
    <t>タイニイフェザー</t>
  </si>
  <si>
    <t>防具3</t>
  </si>
  <si>
    <t>A6</t>
  </si>
  <si>
    <t>機動装甲</t>
  </si>
  <si>
    <t>強化装甲</t>
  </si>
  <si>
    <t>ヒドラレザー</t>
  </si>
  <si>
    <t>ヒドラ革</t>
  </si>
  <si>
    <t>白銀の鎧</t>
  </si>
  <si>
    <t>シルバーチェイル</t>
  </si>
  <si>
    <t>CC</t>
  </si>
  <si>
    <t>トウテツパターン *1</t>
  </si>
  <si>
    <t>スマートガード *2</t>
  </si>
  <si>
    <t>6A</t>
  </si>
  <si>
    <t>竜鱗の鎧</t>
  </si>
  <si>
    <t>A3</t>
  </si>
  <si>
    <t>フォートスーツ</t>
  </si>
  <si>
    <t>ロビンイベントを見てからランスの情報取得。</t>
    <phoneticPr fontId="1"/>
  </si>
  <si>
    <t>ヤーマス</t>
    <phoneticPr fontId="1"/>
  </si>
  <si>
    <t>ロビンイベントをこなしロビン加入。</t>
    <rPh sb="14" eb="16">
      <t>カニュウ</t>
    </rPh>
    <phoneticPr fontId="1"/>
  </si>
  <si>
    <t>ロビンにデイブレ(1500)購入。</t>
    <rPh sb="14" eb="16">
      <t>コウニュウ</t>
    </rPh>
    <phoneticPr fontId="1"/>
  </si>
  <si>
    <t>ウン子にデイブレーク、カタリナにムーングロウ購入(1900)。</t>
    <phoneticPr fontId="1"/>
  </si>
  <si>
    <t>蛇女×5はウンディーネサンクラで一掃</t>
    <rPh sb="16" eb="18">
      <t>イッソウ</t>
    </rPh>
    <phoneticPr fontId="1"/>
  </si>
  <si>
    <t>ロビン</t>
    <phoneticPr fontId="1"/>
  </si>
  <si>
    <t>ピドナ</t>
    <phoneticPr fontId="1"/>
  </si>
  <si>
    <t>ぞう</t>
    <phoneticPr fontId="1"/>
  </si>
  <si>
    <t>ラシュクータ</t>
    <phoneticPr fontId="1"/>
  </si>
  <si>
    <t>1.威力攻撃で特効。玄武地相になったら火星の砂。</t>
    <rPh sb="2" eb="4">
      <t>イリョク</t>
    </rPh>
    <rPh sb="4" eb="6">
      <t>コウゲキ</t>
    </rPh>
    <rPh sb="7" eb="9">
      <t>トッコウ</t>
    </rPh>
    <rPh sb="10" eb="12">
      <t>ゲンブ</t>
    </rPh>
    <rPh sb="12" eb="14">
      <t>チソウ</t>
    </rPh>
    <rPh sb="19" eb="21">
      <t>カセイ</t>
    </rPh>
    <rPh sb="22" eb="23">
      <t>スナ</t>
    </rPh>
    <phoneticPr fontId="1"/>
  </si>
  <si>
    <t>2.ダメージを受けたら術士優先で傷薬。陣形効果が残る範囲で。</t>
    <rPh sb="7" eb="8">
      <t>ウ</t>
    </rPh>
    <rPh sb="11" eb="12">
      <t>ジュツ</t>
    </rPh>
    <rPh sb="12" eb="13">
      <t>シ</t>
    </rPh>
    <rPh sb="13" eb="15">
      <t>ユウセン</t>
    </rPh>
    <rPh sb="16" eb="17">
      <t>キズ</t>
    </rPh>
    <rPh sb="17" eb="18">
      <t>クスリ</t>
    </rPh>
    <rPh sb="19" eb="21">
      <t>ジンケイ</t>
    </rPh>
    <rPh sb="21" eb="23">
      <t>コウカ</t>
    </rPh>
    <rPh sb="24" eb="25">
      <t>ノコ</t>
    </rPh>
    <rPh sb="26" eb="28">
      <t>ハンイ</t>
    </rPh>
    <phoneticPr fontId="1"/>
  </si>
  <si>
    <t>3.「虎穴陣」で戦うとディフレクトが出るのでＮＧ</t>
    <rPh sb="3" eb="5">
      <t>コケツ</t>
    </rPh>
    <rPh sb="5" eb="6">
      <t>ジン</t>
    </rPh>
    <rPh sb="8" eb="9">
      <t>タタカ</t>
    </rPh>
    <rPh sb="18" eb="19">
      <t>デ</t>
    </rPh>
    <phoneticPr fontId="1"/>
  </si>
  <si>
    <t>エレンを解雇してからトーマスを追ってゴン救出+指輪メッセージも聞く。</t>
    <rPh sb="4" eb="6">
      <t>カイコ</t>
    </rPh>
    <phoneticPr fontId="1"/>
  </si>
  <si>
    <t>トーマスを解雇しつつイルカ像イベントを進めてハーマン加入。財宝の洞窟へ。</t>
    <phoneticPr fontId="1"/>
  </si>
  <si>
    <t>ウンディーネにトルネード、ハーマンにムーングロウを購入。</t>
    <rPh sb="25" eb="27">
      <t>コウニュウ</t>
    </rPh>
    <phoneticPr fontId="1"/>
  </si>
  <si>
    <t>道中ウン子・ボストンに術を連打させ、バイメイニャンの人質に取られるのを防ぐ。</t>
    <rPh sb="11" eb="12">
      <t>ジュツ</t>
    </rPh>
    <phoneticPr fontId="1"/>
  </si>
  <si>
    <t>サンディーヌ、ゼルナム族は脳天割りデイブレ。</t>
    <rPh sb="13" eb="15">
      <t>ノウテン</t>
    </rPh>
    <rPh sb="15" eb="16">
      <t>ワリ</t>
    </rPh>
    <phoneticPr fontId="1"/>
  </si>
  <si>
    <t>現JPが高いキャラ（ロビン）がバイメイニャンに取られるが問題なし。</t>
    <phoneticPr fontId="1"/>
  </si>
  <si>
    <t>道中でトルネードでスマターを狩る。</t>
    <rPh sb="0" eb="2">
      <t>ドウチュウ</t>
    </rPh>
    <rPh sb="14" eb="15">
      <t>カ</t>
    </rPh>
    <phoneticPr fontId="1"/>
  </si>
  <si>
    <t>夢魔はトルネード+ボストンの隠れ影ハサミで押し、ミューズパンチで撃破。</t>
    <rPh sb="14" eb="15">
      <t>カク</t>
    </rPh>
    <phoneticPr fontId="1"/>
  </si>
  <si>
    <t>決戦前に火星の砂5個と高級傷薬15個を購入。</t>
    <rPh sb="0" eb="2">
      <t>ケッセン</t>
    </rPh>
    <rPh sb="2" eb="3">
      <t>マエ</t>
    </rPh>
    <rPh sb="4" eb="6">
      <t>カセイ</t>
    </rPh>
    <rPh sb="7" eb="8">
      <t>サ</t>
    </rPh>
    <rPh sb="9" eb="10">
      <t>コ</t>
    </rPh>
    <rPh sb="11" eb="13">
      <t>コウキュウ</t>
    </rPh>
    <rPh sb="13" eb="14">
      <t>キズ</t>
    </rPh>
    <rPh sb="14" eb="15">
      <t>クスリ</t>
    </rPh>
    <rPh sb="17" eb="18">
      <t>コ</t>
    </rPh>
    <rPh sb="19" eb="21">
      <t>コウニュウ</t>
    </rPh>
    <phoneticPr fontId="1"/>
  </si>
  <si>
    <t>4.JPが枯渇したらスターウィルスでごり押し。</t>
    <rPh sb="5" eb="7">
      <t>コカツ</t>
    </rPh>
    <rPh sb="20" eb="21">
      <t>オ</t>
    </rPh>
    <phoneticPr fontId="1"/>
  </si>
  <si>
    <t>トレード(2回目)を終了させてウィルミントンルーラし、3回目開始。</t>
    <rPh sb="10" eb="12">
      <t>シュウリョウ</t>
    </rPh>
    <rPh sb="28" eb="30">
      <t>カイメ</t>
    </rPh>
    <rPh sb="30" eb="32">
      <t>カイシ</t>
    </rPh>
    <phoneticPr fontId="1"/>
  </si>
  <si>
    <t>王家の指輪入手+聖王廟の試練を開始。</t>
    <phoneticPr fontId="1"/>
  </si>
  <si>
    <t>ロアリングナイトで所要技能を鍛える。</t>
    <phoneticPr fontId="1"/>
  </si>
  <si>
    <t>赤ドラ道場で龍陣陣頭ボストンが脳天割りで眠らせて主要技を閃く。</t>
    <rPh sb="0" eb="1">
      <t>アカ</t>
    </rPh>
    <rPh sb="3" eb="5">
      <t>ドウジョウ</t>
    </rPh>
    <rPh sb="6" eb="7">
      <t>リュウ</t>
    </rPh>
    <rPh sb="7" eb="8">
      <t>ジン</t>
    </rPh>
    <rPh sb="8" eb="10">
      <t>ジントウ</t>
    </rPh>
    <rPh sb="15" eb="17">
      <t>ノウテン</t>
    </rPh>
    <rPh sb="17" eb="18">
      <t>ワ</t>
    </rPh>
    <rPh sb="20" eb="21">
      <t>ネム</t>
    </rPh>
    <rPh sb="24" eb="26">
      <t>シュヨウ</t>
    </rPh>
    <rPh sb="26" eb="27">
      <t>ワザ</t>
    </rPh>
    <rPh sb="28" eb="29">
      <t>ヒラメ</t>
    </rPh>
    <phoneticPr fontId="1"/>
  </si>
  <si>
    <t>カタリナが流星蹴りでスタン狙い→後続のボストン・ハーマンがマイダス</t>
    <rPh sb="5" eb="7">
      <t>リュウセイ</t>
    </rPh>
    <rPh sb="7" eb="8">
      <t>ケ</t>
    </rPh>
    <rPh sb="13" eb="14">
      <t>ネラ</t>
    </rPh>
    <rPh sb="16" eb="18">
      <t>コウゾク</t>
    </rPh>
    <phoneticPr fontId="1"/>
  </si>
  <si>
    <t>カタリナ体技能16以上で切上げ。</t>
    <phoneticPr fontId="1"/>
  </si>
  <si>
    <t>カタリナにウォーターポールと生命の水を購入(QTは全員)。</t>
    <phoneticPr fontId="1"/>
  </si>
  <si>
    <t>ファルスを出し、カタリナに生命の水を購入(200)し職人回収して武器開発。</t>
    <rPh sb="13" eb="15">
      <t>セイメイ</t>
    </rPh>
    <rPh sb="16" eb="17">
      <t>ミズ</t>
    </rPh>
    <rPh sb="18" eb="20">
      <t>コウニュウ</t>
    </rPh>
    <rPh sb="32" eb="34">
      <t>ブキ</t>
    </rPh>
    <phoneticPr fontId="1"/>
  </si>
  <si>
    <t>ハーマンは脳天割りのみセット(→骨砕き→削岩撃狙い)。ロビンはかすみ二段(あれば疾風剣)をセット。</t>
    <rPh sb="5" eb="7">
      <t>ノウテン</t>
    </rPh>
    <rPh sb="7" eb="8">
      <t>ワ</t>
    </rPh>
    <rPh sb="16" eb="17">
      <t>ホネ</t>
    </rPh>
    <rPh sb="17" eb="18">
      <t>クダ</t>
    </rPh>
    <rPh sb="20" eb="22">
      <t>サクガン</t>
    </rPh>
    <rPh sb="22" eb="23">
      <t>ゲキ</t>
    </rPh>
    <rPh sb="23" eb="24">
      <t>ネラ</t>
    </rPh>
    <rPh sb="34" eb="36">
      <t>ニダン</t>
    </rPh>
    <rPh sb="40" eb="42">
      <t>シップウ</t>
    </rPh>
    <rPh sb="42" eb="43">
      <t>ケン</t>
    </rPh>
    <phoneticPr fontId="1"/>
  </si>
  <si>
    <t>共闘でビューネイ撃破。</t>
    <phoneticPr fontId="1"/>
  </si>
  <si>
    <t>グゥエインの巣</t>
    <phoneticPr fontId="1"/>
  </si>
  <si>
    <t>火術要塞</t>
    <phoneticPr fontId="1"/>
  </si>
  <si>
    <t>パイロもごり押し。</t>
    <phoneticPr fontId="1"/>
  </si>
  <si>
    <t>アラケスはQTごり押しで突破。</t>
    <phoneticPr fontId="1"/>
  </si>
  <si>
    <t>攻撃はグゥエインメインで。</t>
    <phoneticPr fontId="1"/>
  </si>
  <si>
    <t>カタリナはウォタポ+スコールで攻撃に備え、ひたすらキック→稲妻キックで攻撃。</t>
    <rPh sb="29" eb="31">
      <t>イナズマ</t>
    </rPh>
    <rPh sb="35" eb="37">
      <t>コウゲキ</t>
    </rPh>
    <phoneticPr fontId="1"/>
  </si>
  <si>
    <t>トリオメイジャンはQT+ボストン影→QT+マイダス×2+影銀ハサミでごり押し。</t>
    <rPh sb="16" eb="17">
      <t>カゲ</t>
    </rPh>
    <phoneticPr fontId="1"/>
  </si>
  <si>
    <t>アウナスはロビン、ボストン、ブラック、ぞう、カタリナの並び順で</t>
    <rPh sb="27" eb="28">
      <t>ナラ</t>
    </rPh>
    <rPh sb="29" eb="30">
      <t>ジュン</t>
    </rPh>
    <phoneticPr fontId="1"/>
  </si>
  <si>
    <t>2.ボストン攻撃、ブラックがボストン回復、ぞう投げ、カタリナQT。</t>
    <rPh sb="6" eb="8">
      <t>コウゲキ</t>
    </rPh>
    <rPh sb="18" eb="20">
      <t>カイフク</t>
    </rPh>
    <rPh sb="23" eb="24">
      <t>ナ</t>
    </rPh>
    <phoneticPr fontId="1"/>
  </si>
  <si>
    <t>3.ボストンシャドウ、ブラックＱＴ、カタリナ流星蹴り。</t>
    <rPh sb="22" eb="24">
      <t>リュウセイ</t>
    </rPh>
    <rPh sb="24" eb="25">
      <t>ケ</t>
    </rPh>
    <phoneticPr fontId="1"/>
  </si>
  <si>
    <t>　：振り逃げ、マイダスハンド、空気投げ、流星蹴り(カタリナ)、疾風剣、削岩撃、居合抜き</t>
    <rPh sb="2" eb="3">
      <t>フ</t>
    </rPh>
    <rPh sb="4" eb="5">
      <t>ニ</t>
    </rPh>
    <rPh sb="15" eb="17">
      <t>クウキ</t>
    </rPh>
    <rPh sb="17" eb="18">
      <t>ナ</t>
    </rPh>
    <rPh sb="20" eb="22">
      <t>リュウセイ</t>
    </rPh>
    <rPh sb="22" eb="23">
      <t>ケ</t>
    </rPh>
    <rPh sb="31" eb="33">
      <t>シップウ</t>
    </rPh>
    <rPh sb="33" eb="34">
      <t>ケン</t>
    </rPh>
    <rPh sb="35" eb="37">
      <t>サクガン</t>
    </rPh>
    <rPh sb="37" eb="38">
      <t>ゲキ</t>
    </rPh>
    <rPh sb="39" eb="41">
      <t>イア</t>
    </rPh>
    <rPh sb="41" eb="42">
      <t>ヌ</t>
    </rPh>
    <phoneticPr fontId="1"/>
  </si>
  <si>
    <t>1.ロビンQT、ボストンシャドウ、ブラック抜刀、ぞうシャドウ、カタリナ流星蹴り</t>
    <rPh sb="21" eb="23">
      <t>バットウ</t>
    </rPh>
    <phoneticPr fontId="1"/>
  </si>
  <si>
    <t>4.ボストンが殴った辺りで終了するはず。念のためブラック居合。</t>
    <rPh sb="7" eb="8">
      <t>ナグ</t>
    </rPh>
    <rPh sb="10" eb="11">
      <t>アタ</t>
    </rPh>
    <rPh sb="13" eb="15">
      <t>シュウリョウ</t>
    </rPh>
    <rPh sb="20" eb="21">
      <t>ネン</t>
    </rPh>
    <rPh sb="28" eb="30">
      <t>イアイ</t>
    </rPh>
    <phoneticPr fontId="1"/>
  </si>
  <si>
    <t>1.ロビンQT、ボストンシャドウ、ブラック居合、ぞうシャドウ、カタリナ流星蹴り</t>
    <rPh sb="21" eb="23">
      <t>イアイ</t>
    </rPh>
    <phoneticPr fontId="1"/>
  </si>
  <si>
    <t>黄京</t>
    <phoneticPr fontId="1"/>
  </si>
  <si>
    <t>基本QT→マイダスハンド一掃。</t>
    <phoneticPr fontId="1"/>
  </si>
  <si>
    <t>剣神は即死無効だが石化有効なのでマイダス連打で。</t>
    <phoneticPr fontId="1"/>
  </si>
  <si>
    <t>マンティスゴッド・アビスナーガもごり押し。</t>
    <phoneticPr fontId="1"/>
  </si>
  <si>
    <t>ここまでで閃いていなかった場合、脳天割りマンティス道場でぞうがナイアガラを閃く。</t>
    <rPh sb="5" eb="6">
      <t>ヒラメ</t>
    </rPh>
    <rPh sb="13" eb="15">
      <t>バアイ</t>
    </rPh>
    <rPh sb="25" eb="27">
      <t>ドウジョウ</t>
    </rPh>
    <rPh sb="37" eb="38">
      <t>ヒラメ</t>
    </rPh>
    <phoneticPr fontId="1"/>
  </si>
  <si>
    <t>生命の杖を入手しておく。リリスはQT+シャドウ→QT+ごり押しで前線撃破+ボストン+ぞう投げでリリス撃破。</t>
    <rPh sb="29" eb="30">
      <t>オ</t>
    </rPh>
    <rPh sb="32" eb="34">
      <t>ゼンセン</t>
    </rPh>
    <rPh sb="34" eb="36">
      <t>ゲキハ</t>
    </rPh>
    <rPh sb="44" eb="45">
      <t>ナ</t>
    </rPh>
    <rPh sb="50" eb="52">
      <t>ゲキハ</t>
    </rPh>
    <phoneticPr fontId="1"/>
  </si>
  <si>
    <t>アビス</t>
  </si>
  <si>
    <t>獣魔時に隠れでも被害が及ぶ形態を予め倒す。</t>
    <phoneticPr fontId="1"/>
  </si>
  <si>
    <t>・真アウナス　</t>
    <phoneticPr fontId="1"/>
  </si>
  <si>
    <t>4.ボストンが殴った辺りで終了するはず。念のためブラック抜刀。</t>
    <rPh sb="7" eb="8">
      <t>ナグ</t>
    </rPh>
    <rPh sb="10" eb="11">
      <t>アタ</t>
    </rPh>
    <rPh sb="13" eb="15">
      <t>シュウリョウ</t>
    </rPh>
    <rPh sb="20" eb="21">
      <t>ネン</t>
    </rPh>
    <rPh sb="28" eb="30">
      <t>バットウ</t>
    </rPh>
    <phoneticPr fontId="1"/>
  </si>
  <si>
    <t>・真フォルネウス</t>
    <rPh sb="1" eb="2">
      <t>シン</t>
    </rPh>
    <phoneticPr fontId="1"/>
  </si>
  <si>
    <t>少年が抜刀に適性を持っているのでぞうの代わりに入れて抜刀閃きを狙う。チャンスは1戦に2回。</t>
    <rPh sb="0" eb="2">
      <t>ショウネン</t>
    </rPh>
    <rPh sb="3" eb="5">
      <t>バットウ</t>
    </rPh>
    <rPh sb="6" eb="8">
      <t>テキセイ</t>
    </rPh>
    <rPh sb="9" eb="10">
      <t>モ</t>
    </rPh>
    <rPh sb="19" eb="20">
      <t>カ</t>
    </rPh>
    <rPh sb="23" eb="24">
      <t>イ</t>
    </rPh>
    <rPh sb="26" eb="28">
      <t>バットウ</t>
    </rPh>
    <rPh sb="28" eb="29">
      <t>ヒラメ</t>
    </rPh>
    <rPh sb="31" eb="32">
      <t>ネラ</t>
    </rPh>
    <rPh sb="40" eb="41">
      <t>イクサ</t>
    </rPh>
    <rPh sb="43" eb="44">
      <t>カイ</t>
    </rPh>
    <phoneticPr fontId="1"/>
  </si>
  <si>
    <t>2.ロビンQT、カタリナ流星蹴りで残り全力攻撃</t>
    <phoneticPr fontId="1"/>
  </si>
  <si>
    <t>3.ぞうQT、全力攻撃</t>
    <phoneticPr fontId="1"/>
  </si>
  <si>
    <t>4.ブラックQT、全力攻撃(カタリナシャッター、フルはナイアガラ)</t>
    <phoneticPr fontId="1"/>
  </si>
  <si>
    <t>6.先制効果を使って全力攻撃。もしメッセージが出ていなかったらボストンがＱＴし次のターン特攻。</t>
    <rPh sb="23" eb="24">
      <t>デ</t>
    </rPh>
    <rPh sb="39" eb="40">
      <t>ツギ</t>
    </rPh>
    <rPh sb="44" eb="46">
      <t>トッコウ</t>
    </rPh>
    <phoneticPr fontId="1"/>
  </si>
  <si>
    <t>が、QTには先制効果の他に地相固定効果があるので闇を打ち消されない。</t>
    <phoneticPr fontId="1"/>
  </si>
  <si>
    <t>更に、強制スタンにより投げ技などの攻撃の命中率も100％になる(追加効果は無理)。</t>
    <phoneticPr fontId="1"/>
  </si>
  <si>
    <t>投げ技は腕力非依存で、Lvが上がれば簡単に2000近い威力を発揮するので重宝する。</t>
    <phoneticPr fontId="1"/>
  </si>
  <si>
    <t>ラストのターンは先制効果のみで、スタンは無い為投げ技が外れるので流星で。</t>
    <phoneticPr fontId="1"/>
  </si>
  <si>
    <t>カタリナ</t>
    <phoneticPr fontId="1"/>
  </si>
  <si>
    <t>ボストン</t>
    <phoneticPr fontId="1"/>
  </si>
  <si>
    <t>ブラック</t>
    <phoneticPr fontId="1"/>
  </si>
  <si>
    <t>ゴールデンバット</t>
    <phoneticPr fontId="1"/>
  </si>
  <si>
    <t>湖水のローブ</t>
    <rPh sb="0" eb="2">
      <t>コスイ</t>
    </rPh>
    <phoneticPr fontId="1"/>
  </si>
  <si>
    <t>ロブスターメイル</t>
    <phoneticPr fontId="1"/>
  </si>
  <si>
    <t>シルバーチェイル</t>
    <phoneticPr fontId="1"/>
  </si>
  <si>
    <t>炎のマント</t>
    <rPh sb="0" eb="1">
      <t>ホノオ</t>
    </rPh>
    <phoneticPr fontId="1"/>
  </si>
  <si>
    <t>トロ石</t>
    <rPh sb="2" eb="3">
      <t>イシ</t>
    </rPh>
    <phoneticPr fontId="1"/>
  </si>
  <si>
    <t>ラバソ</t>
    <phoneticPr fontId="1"/>
  </si>
  <si>
    <t>サラサのシャツ</t>
    <phoneticPr fontId="1"/>
  </si>
  <si>
    <t>ガードリング</t>
    <phoneticPr fontId="1"/>
  </si>
  <si>
    <t>翼のお守り</t>
    <rPh sb="0" eb="1">
      <t>ツバサ</t>
    </rPh>
    <rPh sb="3" eb="4">
      <t>マモ</t>
    </rPh>
    <phoneticPr fontId="1"/>
  </si>
  <si>
    <t>銀の手</t>
    <rPh sb="0" eb="1">
      <t>ギン</t>
    </rPh>
    <rPh sb="2" eb="3">
      <t>テ</t>
    </rPh>
    <phoneticPr fontId="1"/>
  </si>
  <si>
    <t>王家の指輪</t>
    <rPh sb="0" eb="2">
      <t>オウケ</t>
    </rPh>
    <rPh sb="3" eb="5">
      <t>ユビワ</t>
    </rPh>
    <phoneticPr fontId="1"/>
  </si>
  <si>
    <t>イビルアイ</t>
    <phoneticPr fontId="1"/>
  </si>
  <si>
    <t>ホークウインド</t>
    <phoneticPr fontId="1"/>
  </si>
  <si>
    <t>仕込杖</t>
    <rPh sb="0" eb="2">
      <t>シコミ</t>
    </rPh>
    <rPh sb="2" eb="3">
      <t>ツエ</t>
    </rPh>
    <phoneticPr fontId="1"/>
  </si>
  <si>
    <t>生命の杖</t>
    <rPh sb="0" eb="2">
      <t>セイメイ</t>
    </rPh>
    <rPh sb="3" eb="4">
      <t>ツエ</t>
    </rPh>
    <phoneticPr fontId="1"/>
  </si>
  <si>
    <t>スクリーマー</t>
    <phoneticPr fontId="1"/>
  </si>
  <si>
    <t>スパイクシールド</t>
    <phoneticPr fontId="1"/>
  </si>
  <si>
    <t>高級傷薬</t>
    <rPh sb="0" eb="2">
      <t>コウキュウ</t>
    </rPh>
    <rPh sb="2" eb="3">
      <t>キズ</t>
    </rPh>
    <rPh sb="3" eb="4">
      <t>クスリ</t>
    </rPh>
    <phoneticPr fontId="1"/>
  </si>
  <si>
    <t>竜鱗</t>
    <rPh sb="0" eb="1">
      <t>リュウ</t>
    </rPh>
    <rPh sb="1" eb="2">
      <t>リン</t>
    </rPh>
    <phoneticPr fontId="1"/>
  </si>
  <si>
    <t>クリスナイフ</t>
    <phoneticPr fontId="1"/>
  </si>
  <si>
    <t>毛皮のベスト</t>
    <rPh sb="0" eb="2">
      <t>ケガワ</t>
    </rPh>
    <phoneticPr fontId="1"/>
  </si>
  <si>
    <t>闇の翼が来たら、以下のように行動</t>
    <phoneticPr fontId="1"/>
  </si>
  <si>
    <t>通常時は生命の水で補正値を増やし地相を玄武に変えつつ、振り逃げでひたすら防御に徹する。</t>
    <rPh sb="4" eb="6">
      <t>セイメイ</t>
    </rPh>
    <rPh sb="7" eb="8">
      <t>ミズ</t>
    </rPh>
    <rPh sb="9" eb="12">
      <t>ホセイチ</t>
    </rPh>
    <rPh sb="13" eb="14">
      <t>フ</t>
    </rPh>
    <rPh sb="16" eb="18">
      <t>チソウ</t>
    </rPh>
    <rPh sb="19" eb="21">
      <t>ゲンブ</t>
    </rPh>
    <rPh sb="22" eb="23">
      <t>カ</t>
    </rPh>
    <rPh sb="27" eb="28">
      <t>フ</t>
    </rPh>
    <phoneticPr fontId="1"/>
  </si>
  <si>
    <t>1番目と5番目が追加効果発動率が高いので、この位置にカタリナとぞうを入れる。</t>
    <rPh sb="1" eb="3">
      <t>バンメ</t>
    </rPh>
    <rPh sb="5" eb="7">
      <t>バンメ</t>
    </rPh>
    <rPh sb="8" eb="10">
      <t>ツイカ</t>
    </rPh>
    <rPh sb="10" eb="12">
      <t>コウカ</t>
    </rPh>
    <rPh sb="12" eb="14">
      <t>ハツドウ</t>
    </rPh>
    <rPh sb="14" eb="15">
      <t>リツ</t>
    </rPh>
    <rPh sb="16" eb="17">
      <t>タカ</t>
    </rPh>
    <rPh sb="23" eb="25">
      <t>イチ</t>
    </rPh>
    <rPh sb="34" eb="35">
      <t>イ</t>
    </rPh>
    <phoneticPr fontId="1"/>
  </si>
  <si>
    <t>ロビンは先制効果が得られないので、1ターン目にライトニングピアスを使用させる事で素早さを+6して次ターン先制。</t>
    <rPh sb="4" eb="6">
      <t>センセイ</t>
    </rPh>
    <rPh sb="6" eb="8">
      <t>コウカ</t>
    </rPh>
    <rPh sb="9" eb="10">
      <t>エ</t>
    </rPh>
    <rPh sb="21" eb="22">
      <t>メ</t>
    </rPh>
    <rPh sb="33" eb="35">
      <t>シヨウ</t>
    </rPh>
    <rPh sb="38" eb="39">
      <t>コト</t>
    </rPh>
    <rPh sb="40" eb="42">
      <t>スバヤ</t>
    </rPh>
    <rPh sb="48" eb="49">
      <t>ツギ</t>
    </rPh>
    <rPh sb="52" eb="54">
      <t>センセイ</t>
    </rPh>
    <phoneticPr fontId="1"/>
  </si>
  <si>
    <t>シルバーフルーレ</t>
    <phoneticPr fontId="1"/>
  </si>
  <si>
    <t>1.カタリナQT、ロビンライピ、残りシャドサ、残りHPを見て、耐えられそうになくなったらシャッタースタッフ。</t>
    <rPh sb="23" eb="24">
      <t>ノコ</t>
    </rPh>
    <rPh sb="28" eb="29">
      <t>ミ</t>
    </rPh>
    <rPh sb="31" eb="32">
      <t>タ</t>
    </rPh>
    <phoneticPr fontId="1"/>
  </si>
  <si>
    <t>虎穴陣：バイメイニャン、ロビン、ハーマン、ウンディーネ、ボストン</t>
    <rPh sb="0" eb="2">
      <t>コケツ</t>
    </rPh>
    <rPh sb="2" eb="3">
      <t>ジン</t>
    </rPh>
    <phoneticPr fontId="1"/>
  </si>
  <si>
    <t>バイメイニャン</t>
    <phoneticPr fontId="1"/>
  </si>
  <si>
    <t>ハーマン</t>
    <phoneticPr fontId="1"/>
  </si>
  <si>
    <t>ウンディーネ</t>
    <phoneticPr fontId="1"/>
  </si>
  <si>
    <t>魔王の鎧</t>
    <rPh sb="0" eb="2">
      <t>マオウ</t>
    </rPh>
    <rPh sb="3" eb="4">
      <t>ヨロイ</t>
    </rPh>
    <phoneticPr fontId="1"/>
  </si>
  <si>
    <t>玄武の鎧</t>
    <rPh sb="0" eb="2">
      <t>ゲンブ</t>
    </rPh>
    <rPh sb="3" eb="4">
      <t>ヨロイ</t>
    </rPh>
    <phoneticPr fontId="1"/>
  </si>
  <si>
    <t>ヘッドバンド</t>
    <phoneticPr fontId="1"/>
  </si>
  <si>
    <t>サイコメット</t>
    <phoneticPr fontId="1"/>
  </si>
  <si>
    <t>一旦海底宮に入り、隕石の欠片のみ回収してすぐ脱出。</t>
    <rPh sb="0" eb="2">
      <t>イッタン</t>
    </rPh>
    <rPh sb="2" eb="4">
      <t>カイテイ</t>
    </rPh>
    <rPh sb="4" eb="5">
      <t>グウ</t>
    </rPh>
    <rPh sb="6" eb="7">
      <t>ハイ</t>
    </rPh>
    <rPh sb="9" eb="11">
      <t>インセキ</t>
    </rPh>
    <rPh sb="12" eb="14">
      <t>カケラ</t>
    </rPh>
    <rPh sb="16" eb="18">
      <t>カイシュウ</t>
    </rPh>
    <rPh sb="22" eb="24">
      <t>ダッシュツ</t>
    </rPh>
    <phoneticPr fontId="1"/>
  </si>
  <si>
    <t>角兜</t>
    <rPh sb="0" eb="1">
      <t>ツノ</t>
    </rPh>
    <rPh sb="1" eb="2">
      <t>カブト</t>
    </rPh>
    <phoneticPr fontId="1"/>
  </si>
  <si>
    <t>騎士の盾</t>
    <rPh sb="0" eb="2">
      <t>キシ</t>
    </rPh>
    <rPh sb="3" eb="4">
      <t>タテ</t>
    </rPh>
    <phoneticPr fontId="1"/>
  </si>
  <si>
    <t>ボストンは予めJPを枯渇させておく。</t>
    <rPh sb="5" eb="6">
      <t>アラカジ</t>
    </rPh>
    <rPh sb="10" eb="12">
      <t>コカツ</t>
    </rPh>
    <phoneticPr fontId="1"/>
  </si>
  <si>
    <t>モニカ様ファンクラブ</t>
    <rPh sb="3" eb="4">
      <t>サマ</t>
    </rPh>
    <phoneticPr fontId="1"/>
  </si>
  <si>
    <t>コロタンの部屋</t>
    <rPh sb="5" eb="7">
      <t>ヘヤ</t>
    </rPh>
    <phoneticPr fontId="1"/>
  </si>
  <si>
    <t>うるちあにま</t>
    <phoneticPr fontId="1"/>
  </si>
  <si>
    <t>アイテムのページ</t>
    <phoneticPr fontId="1"/>
  </si>
  <si>
    <t>モンスターのページ</t>
    <phoneticPr fontId="1"/>
  </si>
  <si>
    <t>高速ナブラ物語</t>
    <rPh sb="0" eb="2">
      <t>コウソク</t>
    </rPh>
    <rPh sb="5" eb="7">
      <t>モノガタリ</t>
    </rPh>
    <phoneticPr fontId="1"/>
  </si>
  <si>
    <t>ロマンシングM5</t>
    <phoneticPr fontId="1"/>
  </si>
  <si>
    <t>コマンダー・サラの決死隊</t>
    <rPh sb="9" eb="12">
      <t>ケッシタイ</t>
    </rPh>
    <phoneticPr fontId="1"/>
  </si>
  <si>
    <t>palantir氏のwiki</t>
    <rPh sb="8" eb="9">
      <t>シ</t>
    </rPh>
    <phoneticPr fontId="1"/>
  </si>
  <si>
    <t>ぱぱん氏の資料</t>
    <rPh sb="3" eb="4">
      <t>シ</t>
    </rPh>
    <rPh sb="5" eb="7">
      <t>シリョウ</t>
    </rPh>
    <phoneticPr fontId="1"/>
  </si>
  <si>
    <t>蒼龍</t>
    <rPh sb="0" eb="2">
      <t>ソウリュウ</t>
    </rPh>
    <phoneticPr fontId="1"/>
  </si>
  <si>
    <t>黒龍撃</t>
    <rPh sb="0" eb="1">
      <t>コク</t>
    </rPh>
    <rPh sb="1" eb="2">
      <t>リュウ</t>
    </rPh>
    <rPh sb="2" eb="3">
      <t>ゲキ</t>
    </rPh>
    <phoneticPr fontId="1"/>
  </si>
  <si>
    <t>朱鳥</t>
    <rPh sb="0" eb="2">
      <t>シュチョウ</t>
    </rPh>
    <phoneticPr fontId="1"/>
  </si>
  <si>
    <t>ライジングフレーム</t>
    <phoneticPr fontId="1"/>
  </si>
  <si>
    <t>白虎</t>
    <rPh sb="0" eb="2">
      <t>ビャッコ</t>
    </rPh>
    <phoneticPr fontId="1"/>
  </si>
  <si>
    <t>ドップラーロア</t>
    <phoneticPr fontId="1"/>
  </si>
  <si>
    <t>玄武</t>
    <rPh sb="0" eb="2">
      <t>ゲンブ</t>
    </rPh>
    <phoneticPr fontId="1"/>
  </si>
  <si>
    <t>大津波</t>
    <rPh sb="0" eb="3">
      <t>オオツナミ</t>
    </rPh>
    <phoneticPr fontId="1"/>
  </si>
  <si>
    <t>（同じ系統同士はNG。レベルが同じ場合は表記の順）</t>
    <rPh sb="1" eb="2">
      <t>オナ</t>
    </rPh>
    <rPh sb="3" eb="5">
      <t>ケイトウ</t>
    </rPh>
    <rPh sb="5" eb="7">
      <t>ドウシ</t>
    </rPh>
    <rPh sb="15" eb="16">
      <t>オナ</t>
    </rPh>
    <rPh sb="17" eb="19">
      <t>バアイ</t>
    </rPh>
    <rPh sb="20" eb="21">
      <t>ヒョウ</t>
    </rPh>
    <rPh sb="21" eb="22">
      <t>キ</t>
    </rPh>
    <rPh sb="23" eb="24">
      <t>ジュン</t>
    </rPh>
    <phoneticPr fontId="1"/>
  </si>
  <si>
    <t>地合成術</t>
    <rPh sb="0" eb="1">
      <t>チ</t>
    </rPh>
    <rPh sb="1" eb="3">
      <t>ゴウセイ</t>
    </rPh>
    <rPh sb="3" eb="4">
      <t>ジュツ</t>
    </rPh>
    <phoneticPr fontId="1"/>
  </si>
  <si>
    <t>（両者とも天レベル≧地レベルの場合）</t>
    <rPh sb="1" eb="3">
      <t>リョウシャ</t>
    </rPh>
    <rPh sb="5" eb="6">
      <t>テン</t>
    </rPh>
    <rPh sb="10" eb="11">
      <t>チ</t>
    </rPh>
    <rPh sb="15" eb="17">
      <t>バアイ</t>
    </rPh>
    <phoneticPr fontId="1"/>
  </si>
  <si>
    <t>太陽+太陽</t>
    <rPh sb="0" eb="2">
      <t>タイヨウ</t>
    </rPh>
    <rPh sb="3" eb="5">
      <t>タイヨウ</t>
    </rPh>
    <phoneticPr fontId="1"/>
  </si>
  <si>
    <t>月+月</t>
    <rPh sb="0" eb="1">
      <t>ツキ</t>
    </rPh>
    <rPh sb="2" eb="3">
      <t>ツキ</t>
    </rPh>
    <phoneticPr fontId="1"/>
  </si>
  <si>
    <t>太陽+月</t>
    <rPh sb="0" eb="2">
      <t>タイヨウ</t>
    </rPh>
    <rPh sb="3" eb="4">
      <t>ツキ</t>
    </rPh>
    <phoneticPr fontId="1"/>
  </si>
  <si>
    <t>サンシャイン</t>
    <phoneticPr fontId="1"/>
  </si>
  <si>
    <t>シャドウボルト</t>
    <phoneticPr fontId="1"/>
  </si>
  <si>
    <t>モーニングムーン</t>
    <phoneticPr fontId="1"/>
  </si>
  <si>
    <t>天地合成術</t>
    <rPh sb="0" eb="1">
      <t>テン</t>
    </rPh>
    <rPh sb="1" eb="2">
      <t>チ</t>
    </rPh>
    <rPh sb="2" eb="4">
      <t>ゴウセイ</t>
    </rPh>
    <rPh sb="4" eb="5">
      <t>ジュツ</t>
    </rPh>
    <phoneticPr fontId="1"/>
  </si>
  <si>
    <t>天天合成術</t>
    <rPh sb="1" eb="2">
      <t>テン</t>
    </rPh>
    <rPh sb="2" eb="4">
      <t>ゴウセイ</t>
    </rPh>
    <rPh sb="4" eb="5">
      <t>ジュツ</t>
    </rPh>
    <phoneticPr fontId="1"/>
  </si>
  <si>
    <t>（少なくとも片方が天レベル＜地レベルの場合）</t>
    <rPh sb="1" eb="2">
      <t>スク</t>
    </rPh>
    <rPh sb="6" eb="8">
      <t>カタホウ</t>
    </rPh>
    <rPh sb="9" eb="10">
      <t>テン</t>
    </rPh>
    <rPh sb="14" eb="15">
      <t>チ</t>
    </rPh>
    <rPh sb="19" eb="21">
      <t>バアイ</t>
    </rPh>
    <phoneticPr fontId="1"/>
  </si>
  <si>
    <t>太陽+地</t>
    <rPh sb="0" eb="2">
      <t>タイヨウ</t>
    </rPh>
    <rPh sb="3" eb="4">
      <t>チ</t>
    </rPh>
    <phoneticPr fontId="1"/>
  </si>
  <si>
    <t>月+地</t>
    <rPh sb="0" eb="1">
      <t>ツキ</t>
    </rPh>
    <rPh sb="2" eb="3">
      <t>チ</t>
    </rPh>
    <phoneticPr fontId="1"/>
  </si>
  <si>
    <t>スターウィルス</t>
    <phoneticPr fontId="1"/>
  </si>
  <si>
    <t>ラビットストーム</t>
    <phoneticPr fontId="1"/>
  </si>
  <si>
    <t>太陽＞月</t>
    <rPh sb="0" eb="2">
      <t>タイヨウ</t>
    </rPh>
    <rPh sb="3" eb="4">
      <t>ツキ</t>
    </rPh>
    <phoneticPr fontId="1"/>
  </si>
  <si>
    <t>太陽≦月</t>
    <rPh sb="0" eb="2">
      <t>タイヨウ</t>
    </rPh>
    <rPh sb="3" eb="4">
      <t>ツキ</t>
    </rPh>
    <phoneticPr fontId="1"/>
  </si>
  <si>
    <t>蒼龍</t>
  </si>
  <si>
    <t>AB</t>
  </si>
  <si>
    <t>ナップ</t>
  </si>
  <si>
    <t>AC</t>
  </si>
  <si>
    <t>ダンシングリーフ</t>
  </si>
  <si>
    <t>AD</t>
  </si>
  <si>
    <t>ソーンバインド</t>
  </si>
  <si>
    <t>AE</t>
  </si>
  <si>
    <t>サクション</t>
  </si>
  <si>
    <t>トルネード</t>
  </si>
  <si>
    <t>朱鳥</t>
  </si>
  <si>
    <t>B2</t>
  </si>
  <si>
    <t>ハードファイアー</t>
  </si>
  <si>
    <t>B3</t>
  </si>
  <si>
    <t>セルフバーニング</t>
  </si>
  <si>
    <t>フェザーシール</t>
  </si>
  <si>
    <t>バードソング</t>
  </si>
  <si>
    <t>ファイアウォール</t>
  </si>
  <si>
    <t>白虎</t>
  </si>
  <si>
    <t>B9</t>
  </si>
  <si>
    <t>ベルセルク</t>
  </si>
  <si>
    <t>BA</t>
  </si>
  <si>
    <t>クラック</t>
  </si>
  <si>
    <t>ストーンスキン</t>
  </si>
  <si>
    <t>BC</t>
  </si>
  <si>
    <t>アースヒール</t>
  </si>
  <si>
    <t>BD</t>
  </si>
  <si>
    <t>タッチゴールド</t>
  </si>
  <si>
    <t>玄武</t>
  </si>
  <si>
    <t>C0</t>
  </si>
  <si>
    <t>生命の水</t>
  </si>
  <si>
    <t>C1</t>
  </si>
  <si>
    <t>神秘の水</t>
  </si>
  <si>
    <t>C2</t>
  </si>
  <si>
    <t>ウォーターポール</t>
  </si>
  <si>
    <t>C3</t>
  </si>
  <si>
    <t>スパークリングミスト</t>
  </si>
  <si>
    <t>C4</t>
  </si>
  <si>
    <t>サンダークラップ</t>
  </si>
  <si>
    <t>太陽</t>
  </si>
  <si>
    <t>C7</t>
  </si>
  <si>
    <t>ヒートウェイヴ</t>
  </si>
  <si>
    <t>C8</t>
  </si>
  <si>
    <t>スターフィクサー</t>
  </si>
  <si>
    <t>C9</t>
  </si>
  <si>
    <t>デイブレーク</t>
  </si>
  <si>
    <t>CA</t>
  </si>
  <si>
    <t>太陽風</t>
  </si>
  <si>
    <t>再生光</t>
  </si>
  <si>
    <t>幻日</t>
  </si>
  <si>
    <t>月</t>
  </si>
  <si>
    <t>CE</t>
  </si>
  <si>
    <t>ムーングロウ</t>
  </si>
  <si>
    <t>CF</t>
  </si>
  <si>
    <t>ソウルフリーズ</t>
  </si>
  <si>
    <t>D0</t>
  </si>
  <si>
    <t>ムーンシャイン</t>
  </si>
  <si>
    <t>D1</t>
  </si>
  <si>
    <t>月読の鏡</t>
  </si>
  <si>
    <t>D2</t>
  </si>
  <si>
    <t>幻惑光</t>
  </si>
  <si>
    <t>D3</t>
  </si>
  <si>
    <t>シャドウサーバント</t>
  </si>
  <si>
    <t>・</t>
    <phoneticPr fontId="1"/>
  </si>
  <si>
    <t>腕力ドーピング+ダンシング浪漫チャート</t>
  </si>
  <si>
    <t>シャドサ5人前を購入する分はトレードでカバー(!)</t>
  </si>
  <si>
    <t>刀狩が必要なのでものっそい遅い</t>
  </si>
  <si>
    <t>　無行の位→無刀取り(カタリナ・シャール・少年)</t>
  </si>
  <si>
    <t>　ウォークライ(ノーラ・ハーマン)</t>
  </si>
  <si>
    <t>　次元断(カタリナ・シャール・ハーマン・ノーラ)</t>
  </si>
  <si>
    <t>　大木断(ハーマン初期所持)→薪割ダイナミック(ハーマン・ノーラ)</t>
  </si>
  <si>
    <t>　大震撃(全適)→グランドスラム(ノーラ・ハーマン)</t>
  </si>
  <si>
    <t>　居合抜き→抜刀燕返し(カタリナ・シャール・少年)</t>
  </si>
  <si>
    <t>　カタリナ　棍棒・JP15以上</t>
  </si>
  <si>
    <t>（朱鳥・月）</t>
  </si>
  <si>
    <t>　ロビン　剣・棍棒</t>
  </si>
  <si>
    <t>　ブラック　剣・棍棒</t>
  </si>
  <si>
    <t>　バイメイニャン　棍棒</t>
  </si>
  <si>
    <t>（蒼龍・月）</t>
  </si>
  <si>
    <t>　シャール　剣・棍棒</t>
  </si>
  <si>
    <t>主人公：カタリナ　宿星：辰星　得意武器：槍</t>
  </si>
  <si>
    <t>※閃きタイプを特殊にして無行の位・無刀取り・抜刀燕返し適性持ちに。</t>
  </si>
  <si>
    <t>　大剣でも特殊になるが、カタリナは基本剣を使わせないので無関係。</t>
  </si>
  <si>
    <t>・ミュルス（詩人加入）→ピドナ→ヤーマス(300オーラム)</t>
  </si>
  <si>
    <t>　ロビンイベント(ヤーマスドラッグ、土地転がし)を見てからランスの情報取得。</t>
  </si>
  <si>
    <t>　ハリード加入→ヨハンネスの長話を聴く。</t>
  </si>
  <si>
    <t>→ヤーマス</t>
  </si>
  <si>
    <t>　万屋から出て茶番の後ロビンイベント</t>
  </si>
  <si>
    <t>　ロビンが手伝ってくれるので適当に殴って終了。</t>
  </si>
  <si>
    <t>　イベント後倉庫で細ロビン加入。</t>
  </si>
  <si>
    <t>※ロビンは初期JP30と高く、腕力･素早さが高く剣技能もあるのでスタメン確定。</t>
  </si>
  <si>
    <t>　酒場でロビンにデイブレーク購入(1500)。</t>
  </si>
  <si>
    <t>　トーマスに話しかけてからノーラを加入+武器開発、北の屋敷で職人回収し、防具開発。</t>
  </si>
  <si>
    <t>※ノーラの会話はA連打で正解の選択肢になる。</t>
  </si>
  <si>
    <t>　道具屋で精霊石+α売却後トーマスを追ってゴンイベント。</t>
  </si>
  <si>
    <t>　ゴン救出+指輪メッセージも聞く。</t>
  </si>
  <si>
    <t>　帰りの蛇女×5はデイブレ連打で沈める（ワールウィンドでロビンを後列に）。</t>
  </si>
  <si>
    <t>　帰還後一泊してからトレード開始。ラファエロ商会を買収。</t>
  </si>
  <si>
    <t>　ウン子の館でブロンズマギを次元の狭間へ。</t>
  </si>
  <si>
    <t>　依頼を受け(+2000)、ピドナからグレートアーチ(1000)経由でアケへ。</t>
  </si>
  <si>
    <t>　カタリナにハードファイア･セルバ･フェザー(1300)購入。</t>
  </si>
  <si>
    <t>　南の館でカタリナがセルバで壁になりつつクリプトマギを次元の狭間へ。</t>
  </si>
  <si>
    <t>　ボルカノの依頼を断り、ボルカノを次元の狭間へ。(デザラン1番目が脳天割)</t>
  </si>
  <si>
    <t>　ランスで術酒･技の膏薬も確保。ウン子にデイブレ購入(1500)、</t>
  </si>
  <si>
    <t>　ハリードを解雇しつつイルカ像イベントを進めてハーマン加入。財宝の洞窟へ。</t>
  </si>
  <si>
    <t>　三すくみは蛇だけ1000程ダメージを蓄積してからサンクラで一気に沈める。</t>
  </si>
  <si>
    <t>　ハリードを解雇。</t>
  </si>
  <si>
    <t>　バイメイニャンを加入、シャドサを習得(9999)。</t>
  </si>
  <si>
    <t>　魔王の鎧は龍陣陣頭に置いたハードファイアーで素早さ補強したバイメイニャンの影付きトルネードで一掃しながら倒す。</t>
  </si>
  <si>
    <t>　イベント終了後フルブライトを解雇しバイメイニャンを加入。</t>
  </si>
  <si>
    <t>　夢魔イベント。銀の手を確保し、夢魔はミューズパンチで撃破。</t>
  </si>
  <si>
    <t>　ノーラを解雇しシャール加入。</t>
  </si>
  <si>
    <t>　トリオメイジャンはトルネード連打、パイロヒドラは影付きトルネードで突破。</t>
  </si>
  <si>
    <t>　アウナスはコマンダーでシャール朱鳥･バイメイニャン月･ロビン太陽のクリムゾンフレアでごり押し。</t>
  </si>
  <si>
    <t>　1ターン目に誰かに殴らせて地相回復を相殺。</t>
  </si>
  <si>
    <t>　聖王廟の試練を開始。</t>
  </si>
  <si>
    <t>　赤ドラで無刀取りを始め所要閃きを狙う。</t>
  </si>
  <si>
    <t>　トレードを開始だけさせておく。</t>
  </si>
  <si>
    <t>・魔王殿</t>
  </si>
  <si>
    <t>　巨人と戦い無刀取りでトリプルソードを9振り奪う。</t>
  </si>
  <si>
    <t>　発動率がLV+素早さ、奪取率が器用さ依存。</t>
  </si>
  <si>
    <t>　アラケスをウォークライ+影ダンシング+居合抜きで押し切る。</t>
  </si>
  <si>
    <t>　ロアリング道場入り。</t>
  </si>
  <si>
    <t>　スペキュ陣頭のダンシング2発程度で落ちるので、その間に後列が斧を使う。</t>
  </si>
  <si>
    <t>　目標各々Lv20くらい？</t>
  </si>
  <si>
    <t>　カタリナのJP上げも忘れずに。</t>
  </si>
  <si>
    <t>・海底宮</t>
  </si>
  <si>
    <t>　フォルネウスをウォークライ+影ダンシング+居合抜きでごり押し。</t>
  </si>
  <si>
    <t>　ハーマンがブラックになり戦力アップ。</t>
  </si>
  <si>
    <t>　カタリナは隠れからウォークライ連打。序盤はツインスパイクで戦う。</t>
  </si>
  <si>
    <t>　最終形態で居合×2で攻撃。</t>
  </si>
  <si>
    <t>　全員がシャドウサーバント、バイメイニャン龍神降臨、ロビン・ブラックQT持ちにしておく。</t>
  </si>
  <si>
    <t>　赤ルーはアイカンで、雑魚は基本QT次元断で一掃</t>
  </si>
  <si>
    <t>　マンティスゴッドは超重力でごり押し。</t>
  </si>
  <si>
    <t>　アビスナーガもアイカンを狙いつつ、超重力。</t>
  </si>
  <si>
    <t>　真ビューネイ</t>
  </si>
  <si>
    <t>　基本はアイカンで、鳳天舞の陣後列のカタリナ・シャールが抜刀を閃くまでリセット。</t>
  </si>
  <si>
    <t>　1番目がセルバ殴りでキャンセルさせつつ、大震撃祭りしてグラスラ閃きを狙う。</t>
  </si>
  <si>
    <t>　閃いたら隠れ+影ダンシングで一掃。</t>
  </si>
  <si>
    <t>　ロビン陣頭、カタリナ・ブラック後列</t>
  </si>
  <si>
    <t>　通常時は隠れでひたすら防御に徹する。</t>
  </si>
  <si>
    <t>　ダメージを与えなければ確実に獣魔が出るので、隠れてから影→ウォークライ</t>
  </si>
  <si>
    <t>　バイメイニャンは予め龍神降臨を使って消費を0にする。</t>
  </si>
  <si>
    <t>　5ターン程使って腕力が十分上がったらバイメイニャングラスラ+ブラック薪割で表に出る。</t>
  </si>
  <si>
    <t>　次のターン総攻撃して敵ターン前に獣魔撃破し行動キャンセル。</t>
  </si>
  <si>
    <t>　陣頭ロビンがQTして牽制、残り総攻撃</t>
  </si>
  <si>
    <t>　次ターン先制効果が残るのでブラックでQT</t>
  </si>
  <si>
    <t>　ラストもブラックで先制効果が残るので特攻。</t>
  </si>
  <si>
    <t>　もし削りきれなかったとしてもバイメイニャンは絶対に残っているので龍神降臨、残った全員で薪割を放ち特攻。</t>
  </si>
  <si>
    <t>○RS3　術チャート（まさごさんがちゃんとした術チャートを作成されていたので没）</t>
  </si>
  <si>
    <t>魔力ブーストによる術をメイン火力にした浪漫チャート</t>
  </si>
  <si>
    <t>ラストバトルは術士で守りを固めて術で攻撃</t>
  </si>
  <si>
    <t>大量に術を購入する分はトレードでカバー(!)</t>
  </si>
  <si>
    <t>マクシムスイベント完結まで進めるのでものっそい遅い</t>
  </si>
  <si>
    <t>※素早さの高いカタリナを鉄砲玉にする為</t>
  </si>
  <si>
    <t>　術チャートなら術型としたいが、HP・体力が低く220確保に手間がかかる。</t>
  </si>
  <si>
    <t>　ロビンイベント(クスリ、土地転がし)を見てからランスの情報取得。</t>
  </si>
  <si>
    <t>※ロビンは初期JP30と高く、素早さも20あり槍技能もあるのでデイブレ要員他として活用。</t>
  </si>
  <si>
    <t>　道具屋で精霊石売却後トーマスを追ってゴンイベント。</t>
  </si>
  <si>
    <t>　モウゼスと小さな村を出してから入り直して殺人鬼イベント。</t>
  </si>
  <si>
    <t>　フォルネウス兵はデイブレ連打で沈める。</t>
  </si>
  <si>
    <t>→ピドナ→グレートアーチ(1000)→アケ</t>
  </si>
  <si>
    <t>　カタリナにセルバ･フェザー･FW(3100)購入。ジャングル走破して火術要塞を出す。</t>
  </si>
  <si>
    <t>　カタリナは以降火術を使い術P上昇を図る。</t>
  </si>
  <si>
    <t>　シルバーチェイルを購入(2200)。</t>
  </si>
  <si>
    <t>　宿屋で職人確保し防具開発を頼む</t>
  </si>
  <si>
    <t>　依頼を受け(+2000)、南の館でクリプトマギを次元の狭間へ。</t>
  </si>
  <si>
    <t>　ボルカノの依頼を断り、ボルカノを次元の狭間へ。</t>
  </si>
  <si>
    <t>　ウン子にデイブレと白虎術購入(1500)、お金を忘れずに下しておく。</t>
  </si>
  <si>
    <t>→ナジュ砂漠でイスマイル宝石を買収（トレード詰み対策）。</t>
  </si>
  <si>
    <t>　砂漠に入り直し、右に進んで東方へ。</t>
  </si>
  <si>
    <t>　サンディーヌ、ゼルナム族はデイブレ。</t>
  </si>
  <si>
    <t>　魔王の鎧はハードファイアーで素早さ補強したバイメイニャンの影付きトルネードで一掃しながら倒す。</t>
  </si>
  <si>
    <t>　夢魔イベント。シャールに任せる。</t>
  </si>
  <si>
    <t>　パブでイルカ…→ヤーマスで情報収集。</t>
  </si>
  <si>
    <t>→グレートアーチ</t>
  </si>
  <si>
    <t>　ハーマンを回収し、そのまま右へ進んでマクシムスイベント。</t>
  </si>
  <si>
    <t>　アジトで魔女の瞳と星くずのローブを回収。</t>
  </si>
  <si>
    <t>　仁王は影付きトルネード×2で乗り切る。</t>
  </si>
  <si>
    <t>→ハリードと別れてから港でマクシムスの情報を得てから神王の塔へ</t>
  </si>
  <si>
    <t>　ティベリウス（生命の杖）を回収し頂上4連戦。</t>
  </si>
  <si>
    <t>　雑魚はトルネードで一掃、赤ドラは1T目カタリナのFWで凌ぎ、以降はアイカン狙い。</t>
  </si>
  <si>
    <t>→螺旋階段を降りてそのままマクシムスを倒す。</t>
  </si>
  <si>
    <t>　ルーンの杖、生命の杖を回収。</t>
  </si>
  <si>
    <t>　マクシムスは月読みの鏡連打で仲間を呼ぶ前に倒す。</t>
  </si>
  <si>
    <t>　アウナスはカタリナがセルバ→1撃目キャンセルで速攻。</t>
  </si>
  <si>
    <t>　ロアーヌ襲撃の情報を得、ロアーヌでミカエル加入(生命の杖)。</t>
  </si>
  <si>
    <t>　</t>
  </si>
  <si>
    <t>　ワープ2つでアラケスに直行。</t>
  </si>
  <si>
    <t>　アラケスは影付きトルネードでごり押し。</t>
  </si>
  <si>
    <t>　撃破後ウン子に超重力を習得。</t>
  </si>
  <si>
    <t>　フォルネウスを影付き超重力でごり押し。</t>
  </si>
  <si>
    <t>　赤ルーはアイカンで、雑魚は基本QTデイブレで一掃</t>
  </si>
  <si>
    <t>→アビス</t>
  </si>
  <si>
    <t>　4魔貴族を倒して破壊弱体化+レベルアップ狙い。</t>
  </si>
  <si>
    <t>　ビューネイはアイカン、アウナスは炎のマントで1撃目キャンセルしつつ超重力。</t>
  </si>
  <si>
    <t>　アラケスとフォルネウスはごり押し。無理なら獣魔ででない事に期待？</t>
  </si>
  <si>
    <t>陣形：鳳天舞の陣（ハーマン囮、ウンディーネ・ヤンファン後列）</t>
  </si>
  <si>
    <t>カタリナ　FWでCディスアスター対策</t>
  </si>
  <si>
    <t>細ロビン　機動勝利の詩</t>
  </si>
  <si>
    <t>ウンディーネ　シャドウ超重力。メイン火力</t>
  </si>
  <si>
    <t>ハーマン　ストーンスキンで壁になりつつ白虎地相化を狙う</t>
  </si>
  <si>
    <t>ヤンファン　機動ブレス</t>
  </si>
  <si>
    <t>TEが来るまでは適当に攻撃しつつ回復重視。</t>
  </si>
  <si>
    <t>TE後、ハーマンがストーンスキンで壁になり、カタリナはずっとFWでCディス対策。</t>
  </si>
  <si>
    <t>細ロビンとヤンファンは勝利の詩・ブレスで魔力ブースト。HPが減ったら回復。</t>
  </si>
  <si>
    <t>風が来たらヤンファン辺りでシャッタースタッフ。</t>
  </si>
  <si>
    <t>ウンディーネはシャドウ後ひたすら超重力で攻撃。</t>
  </si>
  <si>
    <t>メッセージが出たらロビンはQTを使い、強制スタンと次ターンの先制で押し切る。</t>
  </si>
  <si>
    <t>・</t>
    <phoneticPr fontId="1"/>
  </si>
  <si>
    <t>　→逆一本(体術・術戦士)</t>
    <rPh sb="6" eb="8">
      <t>タイジュツ</t>
    </rPh>
    <rPh sb="9" eb="10">
      <t>ジュツ</t>
    </rPh>
    <rPh sb="10" eb="12">
      <t>センシ</t>
    </rPh>
    <phoneticPr fontId="1"/>
  </si>
  <si>
    <t>　→流星蹴り(体術・術戦士)・ナイアガラバスター(体術・斧)</t>
    <rPh sb="10" eb="11">
      <t>ジュツ</t>
    </rPh>
    <rPh sb="11" eb="13">
      <t>センシ</t>
    </rPh>
    <rPh sb="25" eb="27">
      <t>タイジュツ</t>
    </rPh>
    <rPh sb="28" eb="29">
      <t>オノ</t>
    </rPh>
    <phoneticPr fontId="1"/>
  </si>
  <si>
    <t>　霞み二段(ハリード初期所持)→疾風剣(剣･槍･小剣･弓･術戦士)</t>
    <rPh sb="29" eb="30">
      <t>ジュツ</t>
    </rPh>
    <rPh sb="30" eb="32">
      <t>センシ</t>
    </rPh>
    <phoneticPr fontId="1"/>
  </si>
  <si>
    <t>・チャート作成の流れ</t>
    <rPh sb="5" eb="7">
      <t>サクセイ</t>
    </rPh>
    <rPh sb="8" eb="9">
      <t>ナガ</t>
    </rPh>
    <phoneticPr fontId="1"/>
  </si>
  <si>
    <t>再現・分身・サラコマなしの再現を作ってみよう</t>
    <rPh sb="13" eb="15">
      <t>サイゲン</t>
    </rPh>
    <rPh sb="16" eb="17">
      <t>ツク</t>
    </rPh>
    <phoneticPr fontId="1"/>
  </si>
  <si>
    <t>術ブーストしてカンスト要員1人作ればいけるかも</t>
    <rPh sb="0" eb="1">
      <t>ジュツ</t>
    </rPh>
    <rPh sb="11" eb="13">
      <t>ヨウイン</t>
    </rPh>
    <rPh sb="14" eb="15">
      <t>ヒト</t>
    </rPh>
    <rPh sb="15" eb="16">
      <t>ツク</t>
    </rPh>
    <phoneticPr fontId="1"/>
  </si>
  <si>
    <t>→まさごさんがちゃんとした術チャートを作成されていたので没</t>
    <phoneticPr fontId="1"/>
  </si>
  <si>
    <t>カエル研究室でQT中は光の翼が発動しない事を知る</t>
    <rPh sb="3" eb="6">
      <t>ケンキュウシツ</t>
    </rPh>
    <rPh sb="9" eb="10">
      <t>ナカ</t>
    </rPh>
    <rPh sb="11" eb="12">
      <t>ヒカリ</t>
    </rPh>
    <rPh sb="13" eb="14">
      <t>ツバサ</t>
    </rPh>
    <rPh sb="15" eb="17">
      <t>ハツドウ</t>
    </rPh>
    <rPh sb="20" eb="21">
      <t>コト</t>
    </rPh>
    <rPh sb="22" eb="23">
      <t>シ</t>
    </rPh>
    <phoneticPr fontId="1"/>
  </si>
  <si>
    <t>全員で高火力で攻撃すれば良いのでは</t>
    <rPh sb="0" eb="2">
      <t>ゼンイン</t>
    </rPh>
    <rPh sb="3" eb="4">
      <t>コウ</t>
    </rPh>
    <rPh sb="4" eb="6">
      <t>カリョク</t>
    </rPh>
    <rPh sb="7" eb="9">
      <t>コウゲキ</t>
    </rPh>
    <rPh sb="12" eb="13">
      <t>ヨ</t>
    </rPh>
    <phoneticPr fontId="1"/>
  </si>
  <si>
    <t>影ダンシングソードでゴリ押そう</t>
    <rPh sb="0" eb="1">
      <t>カゲ</t>
    </rPh>
    <rPh sb="12" eb="13">
      <t>オ</t>
    </rPh>
    <phoneticPr fontId="1"/>
  </si>
  <si>
    <t>○RS3　叫んで踊るチャート（無刀取りが予想以上に決まらず没）</t>
    <phoneticPr fontId="1"/>
  </si>
  <si>
    <t>→無刀取り閃きが面倒、無刀取りが予想以上に決まらず没</t>
    <rPh sb="1" eb="3">
      <t>ムトウ</t>
    </rPh>
    <rPh sb="3" eb="4">
      <t>ト</t>
    </rPh>
    <rPh sb="5" eb="6">
      <t>ヒラメ</t>
    </rPh>
    <rPh sb="8" eb="10">
      <t>メンドウ</t>
    </rPh>
    <phoneticPr fontId="1"/>
  </si>
  <si>
    <t>閃きが容易な疾風剣と基礎ダメージが200*5のサザンクロスを使えば…</t>
    <rPh sb="0" eb="1">
      <t>ヒラメ</t>
    </rPh>
    <rPh sb="3" eb="5">
      <t>ヨウイ</t>
    </rPh>
    <rPh sb="6" eb="8">
      <t>シップウ</t>
    </rPh>
    <rPh sb="8" eb="9">
      <t>ケン</t>
    </rPh>
    <rPh sb="10" eb="12">
      <t>キソ</t>
    </rPh>
    <rPh sb="30" eb="31">
      <t>ツカ</t>
    </rPh>
    <phoneticPr fontId="1"/>
  </si>
  <si>
    <t>シャドウハサミを使えば火力が大幅に上がる</t>
    <rPh sb="8" eb="9">
      <t>ツカ</t>
    </rPh>
    <rPh sb="11" eb="13">
      <t>カリョク</t>
    </rPh>
    <rPh sb="14" eb="16">
      <t>オオハバ</t>
    </rPh>
    <rPh sb="17" eb="18">
      <t>ア</t>
    </rPh>
    <phoneticPr fontId="1"/>
  </si>
  <si>
    <t>シャドウ銀の手ハサミQT投げQT光の翼封じトレード資金調達チャート</t>
    <phoneticPr fontId="1"/>
  </si>
  <si>
    <t>ダメージ</t>
    <phoneticPr fontId="1"/>
  </si>
  <si>
    <t>陣形補正</t>
    <rPh sb="0" eb="2">
      <t>ジンケイ</t>
    </rPh>
    <rPh sb="2" eb="4">
      <t>ホセイ</t>
    </rPh>
    <phoneticPr fontId="1"/>
  </si>
  <si>
    <t>シャドウ</t>
    <phoneticPr fontId="1"/>
  </si>
  <si>
    <t>回数</t>
    <rPh sb="0" eb="2">
      <t>カイスウ</t>
    </rPh>
    <phoneticPr fontId="1"/>
  </si>
  <si>
    <t>小計</t>
    <rPh sb="0" eb="2">
      <t>ショウケイ</t>
    </rPh>
    <phoneticPr fontId="1"/>
  </si>
  <si>
    <t>陣形</t>
    <rPh sb="0" eb="2">
      <t>ジンケイ</t>
    </rPh>
    <phoneticPr fontId="1"/>
  </si>
  <si>
    <t>スペキュ</t>
    <phoneticPr fontId="1"/>
  </si>
  <si>
    <t>合計</t>
    <rPh sb="0" eb="2">
      <t>ゴウケイ</t>
    </rPh>
    <phoneticPr fontId="1"/>
  </si>
  <si>
    <t>ハサミ</t>
    <phoneticPr fontId="1"/>
  </si>
  <si>
    <t>後列で陣形補正無し</t>
    <rPh sb="0" eb="2">
      <t>コウレツ</t>
    </rPh>
    <rPh sb="3" eb="5">
      <t>ジンケイ</t>
    </rPh>
    <rPh sb="5" eb="7">
      <t>ホセイ</t>
    </rPh>
    <rPh sb="7" eb="8">
      <t>ナ</t>
    </rPh>
    <phoneticPr fontId="1"/>
  </si>
  <si>
    <t>初手QTでシャドウ不可、流星蹴りに陣形補正は乗らない</t>
    <rPh sb="0" eb="2">
      <t>ショテ</t>
    </rPh>
    <rPh sb="9" eb="11">
      <t>フカ</t>
    </rPh>
    <rPh sb="12" eb="14">
      <t>リュウセイ</t>
    </rPh>
    <rPh sb="14" eb="15">
      <t>ケ</t>
    </rPh>
    <rPh sb="17" eb="19">
      <t>ジンケイ</t>
    </rPh>
    <rPh sb="19" eb="21">
      <t>ホセイ</t>
    </rPh>
    <rPh sb="22" eb="23">
      <t>ノ</t>
    </rPh>
    <phoneticPr fontId="1"/>
  </si>
  <si>
    <t>いまここ</t>
    <phoneticPr fontId="1"/>
  </si>
  <si>
    <t>抜刀</t>
    <rPh sb="0" eb="2">
      <t>バットウ</t>
    </rPh>
    <phoneticPr fontId="1"/>
  </si>
  <si>
    <t>2T目初手流星蹴り</t>
    <rPh sb="2" eb="3">
      <t>メ</t>
    </rPh>
    <rPh sb="3" eb="5">
      <t>ショテ</t>
    </rPh>
    <rPh sb="5" eb="7">
      <t>リュウセイ</t>
    </rPh>
    <rPh sb="7" eb="8">
      <t>ケ</t>
    </rPh>
    <phoneticPr fontId="1"/>
  </si>
  <si>
    <t>ロビン</t>
    <phoneticPr fontId="1"/>
  </si>
  <si>
    <t>トルネード</t>
    <phoneticPr fontId="1"/>
  </si>
  <si>
    <t>ボストン</t>
    <phoneticPr fontId="1"/>
  </si>
  <si>
    <t>火星の砂*7</t>
    <rPh sb="0" eb="2">
      <t>カセイ</t>
    </rPh>
    <rPh sb="3" eb="4">
      <t>スナ</t>
    </rPh>
    <phoneticPr fontId="1"/>
  </si>
  <si>
    <t>トリオメイジャンはバイメイニャントルネード→銀ハサミ+αでごり押し。</t>
    <phoneticPr fontId="1"/>
  </si>
  <si>
    <t>1.ロビンQT、ボストンシャドウ、ブラックシャドウ、カタリナ流星蹴り</t>
    <phoneticPr fontId="1"/>
  </si>
  <si>
    <t>2.ボストンQT、ブラック居合、カタリナ流星蹴り。</t>
    <rPh sb="13" eb="15">
      <t>イアイ</t>
    </rPh>
    <rPh sb="20" eb="22">
      <t>リュウセイ</t>
    </rPh>
    <rPh sb="22" eb="23">
      <t>ケ</t>
    </rPh>
    <phoneticPr fontId="1"/>
  </si>
  <si>
    <t>3.ボストンハサミ、ブラック居合、カタリナ疾風剣、残り特攻すれば3ターンキル。</t>
    <rPh sb="14" eb="16">
      <t>イアイ</t>
    </rPh>
    <rPh sb="21" eb="23">
      <t>シップウ</t>
    </rPh>
    <rPh sb="23" eb="24">
      <t>ケン</t>
    </rPh>
    <rPh sb="25" eb="26">
      <t>ノコ</t>
    </rPh>
    <rPh sb="27" eb="29">
      <t>トッコウ</t>
    </rPh>
    <phoneticPr fontId="1"/>
  </si>
  <si>
    <t>1.ロビンQT、ボストンシャドウ、ブラック居合、カタリナ流星蹴り</t>
    <rPh sb="21" eb="23">
      <t>イアイ</t>
    </rPh>
    <phoneticPr fontId="1"/>
  </si>
  <si>
    <t>2.ボストンハサミ、ブラックQT、カタリナ流星蹴り。</t>
    <rPh sb="21" eb="23">
      <t>リュウセイ</t>
    </rPh>
    <rPh sb="23" eb="24">
      <t>ケ</t>
    </rPh>
    <phoneticPr fontId="1"/>
  </si>
  <si>
    <t>3.ボストンハサミ、ブラック居合、カタリナQT、以降特攻。</t>
    <rPh sb="14" eb="16">
      <t>イアイ</t>
    </rPh>
    <rPh sb="24" eb="26">
      <t>イコウ</t>
    </rPh>
    <rPh sb="26" eb="28">
      <t>トッコウ</t>
    </rPh>
    <phoneticPr fontId="1"/>
  </si>
  <si>
    <t>アラケスはQTごり押しで突破。ボストン、ロビン、ブラック、ハリード、カタリナの並び順で、</t>
    <phoneticPr fontId="1"/>
  </si>
  <si>
    <t>アウナスはロビン、ボストン、ブラック、ハリード、カタリナの並び順で、</t>
    <rPh sb="29" eb="30">
      <t>ナラ</t>
    </rPh>
    <rPh sb="31" eb="32">
      <t>ジュン</t>
    </rPh>
    <phoneticPr fontId="1"/>
  </si>
  <si>
    <t>ここまでで閃いていなかった場合、脳天割りマンティス道場でヤンファンがナイアガラを閃く。</t>
    <rPh sb="5" eb="6">
      <t>ヒラメ</t>
    </rPh>
    <rPh sb="13" eb="15">
      <t>バアイ</t>
    </rPh>
    <rPh sb="25" eb="27">
      <t>ドウジョウ</t>
    </rPh>
    <rPh sb="40" eb="41">
      <t>ヒラメ</t>
    </rPh>
    <phoneticPr fontId="1"/>
  </si>
  <si>
    <t>1.ロビンQT、ボストンシャドウ、残り3人でバーバリアンに1800を超えない範囲でダメージを蓄積。</t>
    <rPh sb="17" eb="18">
      <t>ノコ</t>
    </rPh>
    <rPh sb="20" eb="21">
      <t>ニン</t>
    </rPh>
    <rPh sb="34" eb="35">
      <t>コ</t>
    </rPh>
    <rPh sb="38" eb="40">
      <t>ハンイ</t>
    </rPh>
    <rPh sb="46" eb="48">
      <t>チクセキ</t>
    </rPh>
    <phoneticPr fontId="1"/>
  </si>
  <si>
    <t>生命の杖を入手しておく。リリスはスペキュでロビン、ブラック、ボストン、カタリナ、ヤンファンの並び順で、</t>
    <rPh sb="46" eb="47">
      <t>ナラ</t>
    </rPh>
    <rPh sb="48" eb="49">
      <t>ジュン</t>
    </rPh>
    <phoneticPr fontId="1"/>
  </si>
  <si>
    <t>2.ボストンハサミで全力攻撃すれば前2人でバーバリアン殲滅、ボストンハサミでリリスにとどめとなる。</t>
    <rPh sb="10" eb="12">
      <t>ゼンリョク</t>
    </rPh>
    <rPh sb="12" eb="14">
      <t>コウゲキ</t>
    </rPh>
    <rPh sb="17" eb="18">
      <t>マエ</t>
    </rPh>
    <rPh sb="18" eb="20">
      <t>フタリ</t>
    </rPh>
    <rPh sb="27" eb="29">
      <t>センメツ</t>
    </rPh>
    <phoneticPr fontId="1"/>
  </si>
  <si>
    <t>パイロも2番目ハリードのQTからごり押し。</t>
    <rPh sb="5" eb="7">
      <t>バンメ</t>
    </rPh>
    <phoneticPr fontId="1"/>
  </si>
  <si>
    <t>夢魔イベント。カタリナ、ボストン、ウンディーネ、バイメイニャンを送り込み銀の手を確保。バクの涙で回復。</t>
    <rPh sb="32" eb="33">
      <t>オク</t>
    </rPh>
    <rPh sb="34" eb="35">
      <t>コ</t>
    </rPh>
    <rPh sb="46" eb="47">
      <t>ナミダ</t>
    </rPh>
    <rPh sb="48" eb="50">
      <t>カイフク</t>
    </rPh>
    <phoneticPr fontId="1"/>
  </si>
  <si>
    <t>→特にフォルネウス戦が作戦が決まっておらず苦戦。</t>
    <rPh sb="1" eb="2">
      <t>トク</t>
    </rPh>
    <rPh sb="9" eb="10">
      <t>セン</t>
    </rPh>
    <rPh sb="11" eb="13">
      <t>サクセン</t>
    </rPh>
    <rPh sb="14" eb="15">
      <t>キ</t>
    </rPh>
    <rPh sb="21" eb="23">
      <t>クセン</t>
    </rPh>
    <phoneticPr fontId="1"/>
  </si>
  <si>
    <t>2日かけ、9時間半程でクリア。</t>
    <rPh sb="1" eb="2">
      <t>ニチ</t>
    </rPh>
    <rPh sb="6" eb="8">
      <t>ジカン</t>
    </rPh>
    <rPh sb="8" eb="9">
      <t>ハン</t>
    </rPh>
    <rPh sb="9" eb="10">
      <t>ホド</t>
    </rPh>
    <phoneticPr fontId="1"/>
  </si>
  <si>
    <t>間違えて東方に6人で行ってしまうとか致命的。</t>
    <rPh sb="0" eb="2">
      <t>マチガ</t>
    </rPh>
    <rPh sb="4" eb="6">
      <t>トウホウ</t>
    </rPh>
    <rPh sb="8" eb="9">
      <t>ニン</t>
    </rPh>
    <rPh sb="10" eb="11">
      <t>イ</t>
    </rPh>
    <rPh sb="18" eb="21">
      <t>チメイテキ</t>
    </rPh>
    <phoneticPr fontId="1"/>
  </si>
  <si>
    <t>フォルネウス戦を陣頭ボストンにムーングロウで魔防上げつつのヒットアンドアウェイで突破。</t>
    <rPh sb="6" eb="7">
      <t>セン</t>
    </rPh>
    <rPh sb="8" eb="10">
      <t>ジントウ</t>
    </rPh>
    <rPh sb="22" eb="23">
      <t>マ</t>
    </rPh>
    <rPh sb="23" eb="24">
      <t>ボウ</t>
    </rPh>
    <rPh sb="24" eb="25">
      <t>ア</t>
    </rPh>
    <rPh sb="40" eb="42">
      <t>トッパ</t>
    </rPh>
    <phoneticPr fontId="1"/>
  </si>
  <si>
    <t>→ビューネイ戦でナイアガラバスター閃きに苦戦し、グゥエインのHPが尽きるという異常事態。</t>
    <rPh sb="6" eb="7">
      <t>セン</t>
    </rPh>
    <rPh sb="17" eb="18">
      <t>ヒラメ</t>
    </rPh>
    <rPh sb="20" eb="22">
      <t>クセン</t>
    </rPh>
    <rPh sb="33" eb="34">
      <t>ツ</t>
    </rPh>
    <rPh sb="39" eb="41">
      <t>イジョウ</t>
    </rPh>
    <rPh sb="41" eb="43">
      <t>ジタイ</t>
    </rPh>
    <phoneticPr fontId="1"/>
  </si>
  <si>
    <t>　7時間50分ほどで初通しクリア。夜8時に初めて終わるのが4時前はきつい。</t>
    <rPh sb="2" eb="4">
      <t>ジカン</t>
    </rPh>
    <rPh sb="6" eb="7">
      <t>フン</t>
    </rPh>
    <rPh sb="10" eb="11">
      <t>ハツ</t>
    </rPh>
    <rPh sb="11" eb="12">
      <t>トオ</t>
    </rPh>
    <rPh sb="17" eb="18">
      <t>ヨル</t>
    </rPh>
    <rPh sb="19" eb="20">
      <t>ジ</t>
    </rPh>
    <rPh sb="21" eb="22">
      <t>ハジ</t>
    </rPh>
    <rPh sb="24" eb="25">
      <t>オ</t>
    </rPh>
    <rPh sb="30" eb="32">
      <t>ジマエ</t>
    </rPh>
    <phoneticPr fontId="1"/>
  </si>
  <si>
    <t>フォルネウス戦を分身チャートでおなじみのコマンダーモードに変更。</t>
    <rPh sb="6" eb="7">
      <t>セン</t>
    </rPh>
    <rPh sb="8" eb="10">
      <t>ブンシン</t>
    </rPh>
    <rPh sb="29" eb="31">
      <t>ヘンコウ</t>
    </rPh>
    <phoneticPr fontId="1"/>
  </si>
  <si>
    <t>→トレード3回目が激ツン。全然出てこないエリック社に分裂するツヴァイク海運。</t>
    <rPh sb="6" eb="8">
      <t>カイメ</t>
    </rPh>
    <rPh sb="9" eb="10">
      <t>ゲキ</t>
    </rPh>
    <rPh sb="13" eb="15">
      <t>ゼンゼン</t>
    </rPh>
    <rPh sb="15" eb="16">
      <t>デ</t>
    </rPh>
    <rPh sb="24" eb="25">
      <t>シャ</t>
    </rPh>
    <rPh sb="26" eb="28">
      <t>ブンレツ</t>
    </rPh>
    <rPh sb="35" eb="37">
      <t>カイウン</t>
    </rPh>
    <phoneticPr fontId="1"/>
  </si>
  <si>
    <t>　合計7時間10分ほどでクリア。</t>
    <rPh sb="1" eb="3">
      <t>ゴウケイ</t>
    </rPh>
    <rPh sb="4" eb="6">
      <t>ジカン</t>
    </rPh>
    <rPh sb="8" eb="9">
      <t>フン</t>
    </rPh>
    <phoneticPr fontId="1"/>
  </si>
  <si>
    <t>・</t>
    <phoneticPr fontId="1"/>
  </si>
  <si>
    <t>第1回オティンコス祭</t>
    <rPh sb="0" eb="1">
      <t>ダイ</t>
    </rPh>
    <rPh sb="2" eb="3">
      <t>カイ</t>
    </rPh>
    <rPh sb="9" eb="10">
      <t>マツリ</t>
    </rPh>
    <phoneticPr fontId="1"/>
  </si>
  <si>
    <t>カタリナのJP上げをカット。これにより龍神降臨による極意化もカット。</t>
    <rPh sb="7" eb="8">
      <t>ア</t>
    </rPh>
    <rPh sb="19" eb="21">
      <t>リュウジン</t>
    </rPh>
    <rPh sb="21" eb="23">
      <t>コウリン</t>
    </rPh>
    <rPh sb="26" eb="28">
      <t>ゴクイ</t>
    </rPh>
    <rPh sb="28" eb="29">
      <t>カ</t>
    </rPh>
    <phoneticPr fontId="1"/>
  </si>
  <si>
    <t>フルブライトをぞうに変更する事で投げ技の閃き適性を確保。</t>
    <rPh sb="10" eb="12">
      <t>ヘンコウ</t>
    </rPh>
    <rPh sb="14" eb="15">
      <t>コト</t>
    </rPh>
    <rPh sb="16" eb="17">
      <t>ナ</t>
    </rPh>
    <rPh sb="18" eb="19">
      <t>ワザ</t>
    </rPh>
    <rPh sb="20" eb="21">
      <t>ヒラメ</t>
    </rPh>
    <rPh sb="22" eb="24">
      <t>テキセイ</t>
    </rPh>
    <rPh sb="25" eb="27">
      <t>カクホ</t>
    </rPh>
    <phoneticPr fontId="1"/>
  </si>
  <si>
    <t>→JP32でQTしても先制効果が次のキャラで上書きされる事が発覚。</t>
    <rPh sb="11" eb="13">
      <t>センセイ</t>
    </rPh>
    <rPh sb="13" eb="15">
      <t>コウカ</t>
    </rPh>
    <rPh sb="16" eb="17">
      <t>ツギ</t>
    </rPh>
    <rPh sb="22" eb="24">
      <t>ウワガ</t>
    </rPh>
    <rPh sb="28" eb="29">
      <t>コト</t>
    </rPh>
    <rPh sb="30" eb="32">
      <t>ハッカク</t>
    </rPh>
    <phoneticPr fontId="1"/>
  </si>
  <si>
    <t>　シャドサを使う予定だったぞうのJPが16に達したのでなんとかリカバリ出来た。</t>
    <rPh sb="6" eb="7">
      <t>ツカ</t>
    </rPh>
    <rPh sb="8" eb="10">
      <t>ヨテイ</t>
    </rPh>
    <rPh sb="22" eb="23">
      <t>タッ</t>
    </rPh>
    <rPh sb="35" eb="37">
      <t>デキ</t>
    </rPh>
    <phoneticPr fontId="1"/>
  </si>
  <si>
    <t>　6時間58分（うち掃除昼食30分）でクリア。</t>
    <rPh sb="2" eb="4">
      <t>ジカン</t>
    </rPh>
    <rPh sb="6" eb="7">
      <t>フン</t>
    </rPh>
    <rPh sb="10" eb="12">
      <t>ソウジ</t>
    </rPh>
    <rPh sb="12" eb="14">
      <t>チュウショク</t>
    </rPh>
    <rPh sb="16" eb="17">
      <t>フン</t>
    </rPh>
    <phoneticPr fontId="1"/>
  </si>
  <si>
    <t>　QT2人いればクリア出来るのでは？、ということに気付く。</t>
    <rPh sb="4" eb="5">
      <t>ヒト</t>
    </rPh>
    <rPh sb="11" eb="13">
      <t>デキ</t>
    </rPh>
    <rPh sb="25" eb="27">
      <t>キヅ</t>
    </rPh>
    <phoneticPr fontId="1"/>
  </si>
  <si>
    <t>QT役を2人に削って運要素が高く、知識が大量に要るトレード3回目をカット。</t>
    <rPh sb="2" eb="3">
      <t>ヤク</t>
    </rPh>
    <rPh sb="5" eb="6">
      <t>ヒト</t>
    </rPh>
    <rPh sb="7" eb="8">
      <t>ケズ</t>
    </rPh>
    <rPh sb="10" eb="11">
      <t>ウン</t>
    </rPh>
    <rPh sb="11" eb="13">
      <t>ヨウソ</t>
    </rPh>
    <rPh sb="14" eb="15">
      <t>タカ</t>
    </rPh>
    <rPh sb="17" eb="19">
      <t>チシキ</t>
    </rPh>
    <rPh sb="20" eb="22">
      <t>タイリョウ</t>
    </rPh>
    <rPh sb="23" eb="24">
      <t>イ</t>
    </rPh>
    <rPh sb="30" eb="32">
      <t>カイメ</t>
    </rPh>
    <phoneticPr fontId="1"/>
  </si>
  <si>
    <t>(チャートの趣旨的には不本意)</t>
    <phoneticPr fontId="1"/>
  </si>
  <si>
    <t>減った火力を真フォルで抜刀燕返しを閃くことでカバー。</t>
    <rPh sb="0" eb="1">
      <t>ヘ</t>
    </rPh>
    <rPh sb="3" eb="5">
      <t>カリョク</t>
    </rPh>
    <rPh sb="6" eb="7">
      <t>シン</t>
    </rPh>
    <rPh sb="11" eb="13">
      <t>バットウ</t>
    </rPh>
    <rPh sb="13" eb="14">
      <t>ツバメ</t>
    </rPh>
    <rPh sb="14" eb="15">
      <t>カエ</t>
    </rPh>
    <rPh sb="17" eb="18">
      <t>ヒラメ</t>
    </rPh>
    <phoneticPr fontId="1"/>
  </si>
  <si>
    <t>仕込杖売却がなくなった分の資金不足を、水晶の廃墟でスタチェ(売価4500)を拾う事でカバー。</t>
    <rPh sb="0" eb="2">
      <t>シコミ</t>
    </rPh>
    <rPh sb="2" eb="3">
      <t>ツエ</t>
    </rPh>
    <rPh sb="3" eb="5">
      <t>バイキャク</t>
    </rPh>
    <rPh sb="11" eb="12">
      <t>ブン</t>
    </rPh>
    <rPh sb="13" eb="15">
      <t>シキン</t>
    </rPh>
    <rPh sb="15" eb="17">
      <t>ブソク</t>
    </rPh>
    <rPh sb="19" eb="21">
      <t>スイショウ</t>
    </rPh>
    <rPh sb="22" eb="24">
      <t>ハイキョ</t>
    </rPh>
    <rPh sb="30" eb="32">
      <t>バイカ</t>
    </rPh>
    <rPh sb="38" eb="39">
      <t>ヒロ</t>
    </rPh>
    <rPh sb="40" eb="41">
      <t>コト</t>
    </rPh>
    <phoneticPr fontId="1"/>
  </si>
  <si>
    <t>　マンティスゴッドでレベル上げも兼ねようと思ったがHP8133と高く苦戦。</t>
    <rPh sb="13" eb="14">
      <t>ア</t>
    </rPh>
    <rPh sb="16" eb="17">
      <t>カ</t>
    </rPh>
    <rPh sb="21" eb="22">
      <t>オモ</t>
    </rPh>
    <rPh sb="32" eb="33">
      <t>タカ</t>
    </rPh>
    <rPh sb="34" eb="36">
      <t>クセン</t>
    </rPh>
    <phoneticPr fontId="1"/>
  </si>
  <si>
    <t>　フォル戦で少年に抜刀を閃かせようとしたらQT要員減と火力低下が相俟って2乙。</t>
    <rPh sb="4" eb="5">
      <t>セン</t>
    </rPh>
    <rPh sb="6" eb="8">
      <t>ショウネン</t>
    </rPh>
    <rPh sb="9" eb="11">
      <t>バットウ</t>
    </rPh>
    <rPh sb="12" eb="13">
      <t>ヒラメ</t>
    </rPh>
    <rPh sb="23" eb="25">
      <t>ヨウイン</t>
    </rPh>
    <rPh sb="25" eb="26">
      <t>ゲン</t>
    </rPh>
    <rPh sb="27" eb="29">
      <t>カリョク</t>
    </rPh>
    <rPh sb="29" eb="31">
      <t>テイカ</t>
    </rPh>
    <rPh sb="32" eb="34">
      <t>アイマ</t>
    </rPh>
    <rPh sb="37" eb="38">
      <t>オツ</t>
    </rPh>
    <phoneticPr fontId="1"/>
  </si>
  <si>
    <t>　少年は初期ステが低いので火力としての期待は厳禁。</t>
    <rPh sb="1" eb="3">
      <t>ショウネン</t>
    </rPh>
    <rPh sb="4" eb="6">
      <t>ショキ</t>
    </rPh>
    <rPh sb="9" eb="10">
      <t>ヒク</t>
    </rPh>
    <rPh sb="13" eb="15">
      <t>カリョク</t>
    </rPh>
    <rPh sb="19" eb="21">
      <t>キタイ</t>
    </rPh>
    <rPh sb="22" eb="24">
      <t>ゲンキン</t>
    </rPh>
    <phoneticPr fontId="1"/>
  </si>
  <si>
    <t>カタリナに抜刀の適性を持たせるため、得意武器を槍にして閃きを術戦士に。</t>
    <rPh sb="5" eb="7">
      <t>バットウ</t>
    </rPh>
    <rPh sb="8" eb="10">
      <t>テキセイ</t>
    </rPh>
    <rPh sb="11" eb="12">
      <t>モ</t>
    </rPh>
    <rPh sb="18" eb="20">
      <t>トクイ</t>
    </rPh>
    <rPh sb="20" eb="22">
      <t>ブキ</t>
    </rPh>
    <rPh sb="23" eb="24">
      <t>ヤリ</t>
    </rPh>
    <rPh sb="27" eb="28">
      <t>ヒラメ</t>
    </rPh>
    <rPh sb="30" eb="31">
      <t>ジュツ</t>
    </rPh>
    <rPh sb="31" eb="33">
      <t>センシ</t>
    </rPh>
    <phoneticPr fontId="1"/>
  </si>
  <si>
    <t>ヤンファンが来るまでの助っ人をハリードにし、JP0で閃き向き且つ素早さが高く先制要員なハリードを投入。</t>
    <rPh sb="6" eb="7">
      <t>ク</t>
    </rPh>
    <rPh sb="11" eb="12">
      <t>スケ</t>
    </rPh>
    <rPh sb="13" eb="14">
      <t>ト</t>
    </rPh>
    <rPh sb="26" eb="27">
      <t>ヒラメ</t>
    </rPh>
    <rPh sb="28" eb="29">
      <t>ム</t>
    </rPh>
    <rPh sb="30" eb="31">
      <t>カ</t>
    </rPh>
    <rPh sb="32" eb="34">
      <t>スバヤ</t>
    </rPh>
    <rPh sb="36" eb="37">
      <t>タカ</t>
    </rPh>
    <rPh sb="38" eb="40">
      <t>センセイ</t>
    </rPh>
    <rPh sb="40" eb="42">
      <t>ヨウイン</t>
    </rPh>
    <rPh sb="48" eb="50">
      <t>トウニュウ</t>
    </rPh>
    <phoneticPr fontId="1"/>
  </si>
  <si>
    <t>　6：03:02でクリア。チャートさえ練っておけば1枠で行ける。</t>
    <rPh sb="19" eb="20">
      <t>ネ</t>
    </rPh>
    <rPh sb="26" eb="27">
      <t>ワク</t>
    </rPh>
    <rPh sb="28" eb="29">
      <t>イ</t>
    </rPh>
    <phoneticPr fontId="1"/>
  </si>
  <si>
    <t>マンティスゴッドはヤンファンの逆一本閃きと割切り、4ゲート閉じた後ロアリングで再修業。</t>
    <rPh sb="15" eb="16">
      <t>ギャク</t>
    </rPh>
    <rPh sb="16" eb="18">
      <t>イッポン</t>
    </rPh>
    <rPh sb="18" eb="19">
      <t>ヒラメ</t>
    </rPh>
    <rPh sb="21" eb="22">
      <t>ワ</t>
    </rPh>
    <rPh sb="22" eb="23">
      <t>キ</t>
    </rPh>
    <rPh sb="29" eb="30">
      <t>ト</t>
    </rPh>
    <rPh sb="32" eb="33">
      <t>アト</t>
    </rPh>
    <rPh sb="39" eb="42">
      <t>サイシュギョウ</t>
    </rPh>
    <phoneticPr fontId="1"/>
  </si>
  <si>
    <t>この際カタリナをQT役にし、JP16を目指す。</t>
    <rPh sb="2" eb="3">
      <t>サイ</t>
    </rPh>
    <rPh sb="10" eb="11">
      <t>ヤク</t>
    </rPh>
    <rPh sb="19" eb="21">
      <t>メザ</t>
    </rPh>
    <phoneticPr fontId="1"/>
  </si>
  <si>
    <t>ゴーストがお供候補のカエルが厄介な水晶の廃墟スタチェはカットし、結界石の使い場所を厳選して金策確保。</t>
    <rPh sb="6" eb="7">
      <t>トモ</t>
    </rPh>
    <rPh sb="7" eb="9">
      <t>コウホ</t>
    </rPh>
    <rPh sb="14" eb="16">
      <t>ヤッカイ</t>
    </rPh>
    <rPh sb="17" eb="19">
      <t>スイショウ</t>
    </rPh>
    <rPh sb="20" eb="22">
      <t>ハイキョ</t>
    </rPh>
    <rPh sb="32" eb="34">
      <t>ケッカイ</t>
    </rPh>
    <rPh sb="34" eb="35">
      <t>セキ</t>
    </rPh>
    <rPh sb="36" eb="37">
      <t>ツカ</t>
    </rPh>
    <rPh sb="38" eb="40">
      <t>バショ</t>
    </rPh>
    <rPh sb="41" eb="43">
      <t>ゲンセン</t>
    </rPh>
    <rPh sb="45" eb="47">
      <t>キンサク</t>
    </rPh>
    <rPh sb="47" eb="49">
      <t>カクホ</t>
    </rPh>
    <phoneticPr fontId="1"/>
  </si>
  <si>
    <t>ロビン加入を後回しにしてパーティ外成長を狙う。</t>
    <rPh sb="3" eb="5">
      <t>カニュウ</t>
    </rPh>
    <rPh sb="6" eb="8">
      <t>アトマワ</t>
    </rPh>
    <rPh sb="16" eb="17">
      <t>ガイ</t>
    </rPh>
    <rPh sb="17" eb="19">
      <t>セイチョウ</t>
    </rPh>
    <rPh sb="20" eb="21">
      <t>ネラ</t>
    </rPh>
    <phoneticPr fontId="1"/>
  </si>
  <si>
    <t>ロビンがいないとやはり序盤が厳しい。</t>
    <rPh sb="11" eb="13">
      <t>ジョバン</t>
    </rPh>
    <rPh sb="14" eb="15">
      <t>キビ</t>
    </rPh>
    <phoneticPr fontId="1"/>
  </si>
  <si>
    <t>ロビンは序盤加入に戻し、フルブライトの加入をフォル後に。</t>
    <rPh sb="4" eb="6">
      <t>ジョバン</t>
    </rPh>
    <rPh sb="6" eb="8">
      <t>カニュウ</t>
    </rPh>
    <rPh sb="9" eb="10">
      <t>モド</t>
    </rPh>
    <rPh sb="19" eb="21">
      <t>カニュウ</t>
    </rPh>
    <rPh sb="25" eb="26">
      <t>ゴ</t>
    </rPh>
    <phoneticPr fontId="1"/>
  </si>
  <si>
    <t>5番目にヤンファン投入する事で高いJPと逆一本の閃き適性を確保。魔王の鎧が装備出来る。</t>
    <rPh sb="1" eb="3">
      <t>バンメ</t>
    </rPh>
    <rPh sb="9" eb="11">
      <t>トウニュウ</t>
    </rPh>
    <rPh sb="13" eb="14">
      <t>コト</t>
    </rPh>
    <rPh sb="15" eb="16">
      <t>タカ</t>
    </rPh>
    <rPh sb="20" eb="21">
      <t>ギャク</t>
    </rPh>
    <rPh sb="21" eb="23">
      <t>イッポン</t>
    </rPh>
    <rPh sb="24" eb="25">
      <t>ヒラメ</t>
    </rPh>
    <rPh sb="26" eb="28">
      <t>テキセイ</t>
    </rPh>
    <rPh sb="29" eb="31">
      <t>カクホ</t>
    </rPh>
    <rPh sb="32" eb="34">
      <t>マオウ</t>
    </rPh>
    <rPh sb="35" eb="36">
      <t>ヨロイ</t>
    </rPh>
    <rPh sb="37" eb="41">
      <t>ソウビデキ</t>
    </rPh>
    <phoneticPr fontId="1"/>
  </si>
  <si>
    <t>→四魔貴族殲滅までは概ね好調だったが、終盤が壊滅。</t>
    <rPh sb="1" eb="2">
      <t>ヨン</t>
    </rPh>
    <rPh sb="2" eb="3">
      <t>マ</t>
    </rPh>
    <rPh sb="3" eb="5">
      <t>キゾク</t>
    </rPh>
    <rPh sb="5" eb="7">
      <t>センメツ</t>
    </rPh>
    <rPh sb="10" eb="11">
      <t>オオム</t>
    </rPh>
    <rPh sb="12" eb="14">
      <t>コウチョウ</t>
    </rPh>
    <rPh sb="19" eb="21">
      <t>シュウバン</t>
    </rPh>
    <rPh sb="22" eb="24">
      <t>カイメツ</t>
    </rPh>
    <phoneticPr fontId="1"/>
  </si>
  <si>
    <t>　破壊でカタリナまさかの流星蹴り2連ミス。確率は0.059^2=0.348％。</t>
    <rPh sb="1" eb="3">
      <t>ハカイ</t>
    </rPh>
    <rPh sb="12" eb="14">
      <t>リュウセイ</t>
    </rPh>
    <rPh sb="14" eb="15">
      <t>ケ</t>
    </rPh>
    <rPh sb="17" eb="18">
      <t>レン</t>
    </rPh>
    <rPh sb="21" eb="23">
      <t>カクリツ</t>
    </rPh>
    <phoneticPr fontId="1"/>
  </si>
  <si>
    <t>　カタリナの術成長が異常に悪く、JP1上げてる間にブラックのJPが26に到達。</t>
    <rPh sb="6" eb="7">
      <t>ジュツ</t>
    </rPh>
    <rPh sb="7" eb="9">
      <t>セイチョウ</t>
    </rPh>
    <rPh sb="10" eb="12">
      <t>イジョウ</t>
    </rPh>
    <rPh sb="13" eb="14">
      <t>ワル</t>
    </rPh>
    <rPh sb="19" eb="20">
      <t>ア</t>
    </rPh>
    <rPh sb="23" eb="24">
      <t>アイダ</t>
    </rPh>
    <rPh sb="36" eb="38">
      <t>トウタツ</t>
    </rPh>
    <phoneticPr fontId="1"/>
  </si>
  <si>
    <t>財宝の洞窟でブルードラゴンから電撃を受ける事で早期にラバソを発注。</t>
    <rPh sb="0" eb="2">
      <t>ザイホウ</t>
    </rPh>
    <rPh sb="3" eb="5">
      <t>ドウクツ</t>
    </rPh>
    <rPh sb="15" eb="17">
      <t>デンゲキ</t>
    </rPh>
    <rPh sb="18" eb="19">
      <t>ウ</t>
    </rPh>
    <rPh sb="21" eb="22">
      <t>コト</t>
    </rPh>
    <rPh sb="23" eb="25">
      <t>ソウキ</t>
    </rPh>
    <rPh sb="30" eb="32">
      <t>ハッチュウ</t>
    </rPh>
    <phoneticPr fontId="1"/>
  </si>
  <si>
    <t>（シルバーフルーレ、ハルベルト、フランシスカ）</t>
    <phoneticPr fontId="1"/>
  </si>
  <si>
    <t>（東方不敗、道士のローブ*2）</t>
    <rPh sb="1" eb="3">
      <t>トウホウ</t>
    </rPh>
    <rPh sb="3" eb="5">
      <t>フハイ</t>
    </rPh>
    <rPh sb="6" eb="8">
      <t>ドウシ</t>
    </rPh>
    <phoneticPr fontId="1"/>
  </si>
  <si>
    <t>アビス商会（アーカイブ）</t>
    <rPh sb="3" eb="5">
      <t>ショウカイ</t>
    </rPh>
    <phoneticPr fontId="1"/>
  </si>
  <si>
    <t>ヤンファン</t>
    <phoneticPr fontId="1"/>
  </si>
  <si>
    <t>破壊戦のヤンファン6Ｔ目は回復と割り切り、削岩撃閃きをカット。</t>
    <rPh sb="0" eb="2">
      <t>ハカイ</t>
    </rPh>
    <rPh sb="2" eb="3">
      <t>セン</t>
    </rPh>
    <rPh sb="11" eb="12">
      <t>メ</t>
    </rPh>
    <rPh sb="13" eb="15">
      <t>カイフク</t>
    </rPh>
    <rPh sb="16" eb="17">
      <t>ワ</t>
    </rPh>
    <rPh sb="18" eb="19">
      <t>キ</t>
    </rPh>
    <rPh sb="21" eb="23">
      <t>サクガン</t>
    </rPh>
    <rPh sb="23" eb="24">
      <t>ゲキ</t>
    </rPh>
    <rPh sb="24" eb="25">
      <t>ヒラメ</t>
    </rPh>
    <phoneticPr fontId="1"/>
  </si>
  <si>
    <t>梓弓</t>
  </si>
  <si>
    <t>主人公：カタリナ　宿星：辰星　得意武器：槍</t>
    <rPh sb="20" eb="21">
      <t>ヤリ</t>
    </rPh>
    <phoneticPr fontId="1"/>
  </si>
  <si>
    <t>※腕力18･素早さ26と高水準で閃きタイプ術戦士流星蹴り、抜刀燕返しに適性ありと優秀。</t>
    <rPh sb="16" eb="17">
      <t>ヒラメ</t>
    </rPh>
    <rPh sb="21" eb="22">
      <t>ジュツ</t>
    </rPh>
    <rPh sb="22" eb="24">
      <t>センシ</t>
    </rPh>
    <rPh sb="24" eb="26">
      <t>リュウセイ</t>
    </rPh>
    <rPh sb="26" eb="27">
      <t>ケ</t>
    </rPh>
    <rPh sb="29" eb="31">
      <t>バットウ</t>
    </rPh>
    <rPh sb="31" eb="32">
      <t>ツバメ</t>
    </rPh>
    <rPh sb="32" eb="33">
      <t>カエ</t>
    </rPh>
    <rPh sb="40" eb="42">
      <t>ユウシュウ</t>
    </rPh>
    <phoneticPr fontId="1"/>
  </si>
  <si>
    <t>エレン加入･長剣購入(100)・ヨハンネスの長話を聴く→ハリード加入。</t>
    <phoneticPr fontId="1"/>
  </si>
  <si>
    <t>トーマスに話しかけてからノーラを加入、北の屋敷で職人回収し防具開発。</t>
    <rPh sb="29" eb="31">
      <t>ボウグ</t>
    </rPh>
    <rPh sb="31" eb="33">
      <t>カイハツ</t>
    </rPh>
    <phoneticPr fontId="1"/>
  </si>
  <si>
    <t>ファルスを出し、職人回収して武器開発。</t>
    <rPh sb="14" eb="16">
      <t>ブキ</t>
    </rPh>
    <phoneticPr fontId="1"/>
  </si>
  <si>
    <t>バスタードソード</t>
    <phoneticPr fontId="1"/>
  </si>
  <si>
    <t>ウン子の館でシルバーマギをカタリナ精霊石+ライピでごり押しで倒す。</t>
    <rPh sb="17" eb="19">
      <t>セイレイ</t>
    </rPh>
    <rPh sb="19" eb="20">
      <t>セキ</t>
    </rPh>
    <phoneticPr fontId="1"/>
  </si>
  <si>
    <t>ウン子にデイブレーク購入(1500)。</t>
    <phoneticPr fontId="1"/>
  </si>
  <si>
    <t>バンガード</t>
    <phoneticPr fontId="1"/>
  </si>
  <si>
    <t>ランス</t>
    <phoneticPr fontId="1"/>
  </si>
  <si>
    <t>ハリード</t>
    <phoneticPr fontId="1"/>
  </si>
  <si>
    <t>out</t>
    <phoneticPr fontId="1"/>
  </si>
  <si>
    <t>帰還後トレード開始。</t>
    <phoneticPr fontId="1"/>
  </si>
  <si>
    <t>プロテクトスーツ</t>
    <phoneticPr fontId="1"/>
  </si>
  <si>
    <t>フルブライトに話しかけトレード2回目開始。</t>
    <phoneticPr fontId="1"/>
  </si>
  <si>
    <t>ウンディーネにトルネードを購入(2000)。</t>
    <rPh sb="13" eb="15">
      <t>コウニュウ</t>
    </rPh>
    <phoneticPr fontId="1"/>
  </si>
  <si>
    <t>ラバーソウル</t>
    <phoneticPr fontId="1"/>
  </si>
  <si>
    <t>ウン子がバイメイニャンの人質に取られるが、ロビンでカバー。</t>
    <phoneticPr fontId="1"/>
  </si>
  <si>
    <t>神王の塔</t>
    <rPh sb="0" eb="2">
      <t>シンオウ</t>
    </rPh>
    <rPh sb="3" eb="4">
      <t>トウ</t>
    </rPh>
    <phoneticPr fontId="1"/>
  </si>
  <si>
    <t>梓弓他不用品を売り、カタリナ・ボストン・ハーマンにムーングロウを購入(1200)。</t>
    <rPh sb="0" eb="1">
      <t>アズサ</t>
    </rPh>
    <rPh sb="1" eb="2">
      <t>ユミ</t>
    </rPh>
    <rPh sb="2" eb="3">
      <t>ホカ</t>
    </rPh>
    <rPh sb="3" eb="6">
      <t>フヨウヒン</t>
    </rPh>
    <rPh sb="7" eb="8">
      <t>ウ</t>
    </rPh>
    <rPh sb="32" eb="34">
      <t>コウニュウ</t>
    </rPh>
    <phoneticPr fontId="1"/>
  </si>
  <si>
    <t>火術要塞</t>
    <rPh sb="0" eb="1">
      <t>カ</t>
    </rPh>
    <rPh sb="1" eb="2">
      <t>ジュツ</t>
    </rPh>
    <rPh sb="2" eb="4">
      <t>ヨウサイ</t>
    </rPh>
    <phoneticPr fontId="1"/>
  </si>
  <si>
    <t>宝箱</t>
    <rPh sb="0" eb="2">
      <t>タカラバコ</t>
    </rPh>
    <phoneticPr fontId="1"/>
  </si>
  <si>
    <t>次の武具を発注。</t>
    <phoneticPr fontId="1"/>
  </si>
  <si>
    <t>砂漠を左へ。砂漠に入り直し、右に進んで東方へ。</t>
    <phoneticPr fontId="1"/>
  </si>
  <si>
    <t>虎穴陣：バイメイニャン、ボストン、ハーマン、ロビン、ウンディーネ</t>
    <rPh sb="0" eb="2">
      <t>コケツ</t>
    </rPh>
    <rPh sb="2" eb="3">
      <t>ジン</t>
    </rPh>
    <phoneticPr fontId="1"/>
  </si>
  <si>
    <t>トレード(2回目)を終了させ、玄城でブラックにシャドサを購入。</t>
    <rPh sb="10" eb="12">
      <t>シュウリョウ</t>
    </rPh>
    <rPh sb="15" eb="17">
      <t>ゲンジョウ</t>
    </rPh>
    <rPh sb="28" eb="30">
      <t>コウニュウ</t>
    </rPh>
    <phoneticPr fontId="1"/>
  </si>
  <si>
    <t>アースガードorナイトキャップ（店員出しの為必ずどちらかを発注）</t>
    <rPh sb="16" eb="18">
      <t>テンイン</t>
    </rPh>
    <rPh sb="18" eb="19">
      <t>ダ</t>
    </rPh>
    <rPh sb="21" eb="22">
      <t>タメ</t>
    </rPh>
    <rPh sb="22" eb="23">
      <t>カナラ</t>
    </rPh>
    <rPh sb="29" eb="31">
      <t>ハッチュウ</t>
    </rPh>
    <phoneticPr fontId="1"/>
  </si>
  <si>
    <t>スクリーマー、ホークウインド、翼のお守り、結界石、トロ石、ワニ革の鎧、1000+2000オーラムを回収。</t>
    <rPh sb="27" eb="28">
      <t>イシ</t>
    </rPh>
    <rPh sb="31" eb="32">
      <t>カワ</t>
    </rPh>
    <rPh sb="33" eb="34">
      <t>ヨロイ</t>
    </rPh>
    <phoneticPr fontId="1"/>
  </si>
  <si>
    <t>夢魔はウンディーネ控えでトルネード+ボストン隠れ後影ハサミで押し、ミューズパンチで撃破。</t>
    <rPh sb="9" eb="10">
      <t>ヒカ</t>
    </rPh>
    <rPh sb="22" eb="23">
      <t>カク</t>
    </rPh>
    <rPh sb="24" eb="25">
      <t>アト</t>
    </rPh>
    <phoneticPr fontId="1"/>
  </si>
  <si>
    <t>術酒*7</t>
    <rPh sb="0" eb="1">
      <t>ジュツ</t>
    </rPh>
    <rPh sb="1" eb="2">
      <t>サケ</t>
    </rPh>
    <phoneticPr fontId="1"/>
  </si>
  <si>
    <t>指輪を…の間はお供にゴースト出現の危険あり。出遭うと開発候補に妖刀龍光が挙がるのでリセット。</t>
    <rPh sb="0" eb="2">
      <t>ユビワ</t>
    </rPh>
    <rPh sb="5" eb="6">
      <t>マ</t>
    </rPh>
    <rPh sb="8" eb="9">
      <t>トモ</t>
    </rPh>
    <rPh sb="14" eb="16">
      <t>シュツゲン</t>
    </rPh>
    <rPh sb="17" eb="19">
      <t>キケン</t>
    </rPh>
    <rPh sb="22" eb="24">
      <t>デア</t>
    </rPh>
    <rPh sb="26" eb="28">
      <t>カイハツ</t>
    </rPh>
    <rPh sb="28" eb="30">
      <t>コウホ</t>
    </rPh>
    <rPh sb="31" eb="32">
      <t>ヨウ</t>
    </rPh>
    <rPh sb="32" eb="33">
      <t>トウ</t>
    </rPh>
    <rPh sb="33" eb="34">
      <t>タツ</t>
    </rPh>
    <rPh sb="34" eb="35">
      <t>ミツ</t>
    </rPh>
    <rPh sb="36" eb="37">
      <t>ア</t>
    </rPh>
    <phoneticPr fontId="1"/>
  </si>
  <si>
    <t>バイメイニャンを加入。ボストンにシャドサ(9999)を購入。バイメイニャンのトルネード以外の攻撃術を封印。</t>
    <rPh sb="27" eb="29">
      <t>コウニュウ</t>
    </rPh>
    <rPh sb="43" eb="45">
      <t>イガイ</t>
    </rPh>
    <rPh sb="46" eb="48">
      <t>コウゲキ</t>
    </rPh>
    <rPh sb="48" eb="49">
      <t>ジュツ</t>
    </rPh>
    <rPh sb="50" eb="52">
      <t>フウイン</t>
    </rPh>
    <phoneticPr fontId="1"/>
  </si>
  <si>
    <t>魚鱗と玄武の鎧と隕石の欠片と1000+2000オーラムを回収し、フォルネウス戦。</t>
    <rPh sb="8" eb="10">
      <t>インセキ</t>
    </rPh>
    <rPh sb="11" eb="13">
      <t>カケラ</t>
    </rPh>
    <phoneticPr fontId="1"/>
  </si>
  <si>
    <t>武道着</t>
    <rPh sb="0" eb="1">
      <t>ブ</t>
    </rPh>
    <rPh sb="1" eb="3">
      <t>ドウギ</t>
    </rPh>
    <phoneticPr fontId="1"/>
  </si>
  <si>
    <t>ピドナ</t>
    <phoneticPr fontId="1"/>
  </si>
  <si>
    <t>ロビンイベント</t>
    <phoneticPr fontId="1"/>
  </si>
  <si>
    <t>ピドナ工房</t>
    <rPh sb="3" eb="5">
      <t>コウボウ</t>
    </rPh>
    <phoneticPr fontId="1"/>
  </si>
  <si>
    <t>ゴン救出</t>
    <rPh sb="2" eb="4">
      <t>キュウシュツ</t>
    </rPh>
    <phoneticPr fontId="1"/>
  </si>
  <si>
    <t>イルカイベント</t>
    <phoneticPr fontId="1"/>
  </si>
  <si>
    <t>バンガード発進後</t>
    <rPh sb="5" eb="7">
      <t>ハッシン</t>
    </rPh>
    <rPh sb="7" eb="8">
      <t>ゴ</t>
    </rPh>
    <phoneticPr fontId="1"/>
  </si>
  <si>
    <t>ネフト族の巣</t>
    <rPh sb="3" eb="4">
      <t>ゾク</t>
    </rPh>
    <rPh sb="5" eb="6">
      <t>ス</t>
    </rPh>
    <phoneticPr fontId="1"/>
  </si>
  <si>
    <t>ブラック復活</t>
    <rPh sb="4" eb="6">
      <t>フッカツ</t>
    </rPh>
    <phoneticPr fontId="1"/>
  </si>
  <si>
    <t>東方イベントクリア後</t>
    <rPh sb="0" eb="2">
      <t>トウホウ</t>
    </rPh>
    <rPh sb="9" eb="10">
      <t>ゴ</t>
    </rPh>
    <phoneticPr fontId="1"/>
  </si>
  <si>
    <t>アラケス戦直前</t>
    <rPh sb="4" eb="5">
      <t>セン</t>
    </rPh>
    <rPh sb="5" eb="7">
      <t>チョクゼン</t>
    </rPh>
    <phoneticPr fontId="1"/>
  </si>
  <si>
    <t>4ゲート封鎖後</t>
    <rPh sb="4" eb="6">
      <t>フウサ</t>
    </rPh>
    <rPh sb="6" eb="7">
      <t>ゴ</t>
    </rPh>
    <phoneticPr fontId="1"/>
  </si>
  <si>
    <t>バイメイニャンに話しかける直前</t>
    <rPh sb="8" eb="9">
      <t>ハナ</t>
    </rPh>
    <rPh sb="13" eb="15">
      <t>チョクゼン</t>
    </rPh>
    <phoneticPr fontId="1"/>
  </si>
  <si>
    <t>備考</t>
    <rPh sb="0" eb="2">
      <t>ビコウ</t>
    </rPh>
    <phoneticPr fontId="1"/>
  </si>
  <si>
    <t>ボルカノ撃破後</t>
    <rPh sb="4" eb="6">
      <t>ゲキハ</t>
    </rPh>
    <rPh sb="6" eb="7">
      <t>ゴ</t>
    </rPh>
    <phoneticPr fontId="1"/>
  </si>
  <si>
    <t>エレンが脳天割閃き+未極意なら魔王殿帰還まで先延ばし</t>
    <rPh sb="4" eb="6">
      <t>ノウテン</t>
    </rPh>
    <rPh sb="6" eb="7">
      <t>ワリ</t>
    </rPh>
    <rPh sb="7" eb="8">
      <t>ヒラメ</t>
    </rPh>
    <rPh sb="10" eb="11">
      <t>ミ</t>
    </rPh>
    <rPh sb="11" eb="13">
      <t>ゴクイ</t>
    </rPh>
    <rPh sb="15" eb="17">
      <t>マオウ</t>
    </rPh>
    <rPh sb="17" eb="18">
      <t>デン</t>
    </rPh>
    <rPh sb="18" eb="20">
      <t>キカン</t>
    </rPh>
    <rPh sb="22" eb="24">
      <t>サキノ</t>
    </rPh>
    <phoneticPr fontId="1"/>
  </si>
  <si>
    <t>開発を進める。</t>
    <rPh sb="0" eb="2">
      <t>カイハツ</t>
    </rPh>
    <rPh sb="3" eb="4">
      <t>スス</t>
    </rPh>
    <phoneticPr fontId="1"/>
  </si>
  <si>
    <t>開発を進める。ラバソ4足購入(3200)。</t>
    <rPh sb="0" eb="2">
      <t>カイハツ</t>
    </rPh>
    <rPh sb="3" eb="4">
      <t>スス</t>
    </rPh>
    <phoneticPr fontId="1"/>
  </si>
  <si>
    <t>道中でバイメイニャントルネードでJP枯渇までスマターを狩る(11発)。</t>
    <rPh sb="0" eb="2">
      <t>ドウチュウ</t>
    </rPh>
    <rPh sb="18" eb="20">
      <t>コカツ</t>
    </rPh>
    <rPh sb="27" eb="28">
      <t>カ</t>
    </rPh>
    <rPh sb="32" eb="33">
      <t>ハツ</t>
    </rPh>
    <phoneticPr fontId="1"/>
  </si>
  <si>
    <t>パワーグラブorアースガード</t>
    <phoneticPr fontId="1"/>
  </si>
  <si>
    <t>ハルベルト（店員出し）</t>
    <rPh sb="6" eb="8">
      <t>テンイン</t>
    </rPh>
    <rPh sb="8" eb="9">
      <t>ダ</t>
    </rPh>
    <phoneticPr fontId="1"/>
  </si>
  <si>
    <t>モウゼスで火星の砂7個と術酒7個を購入(3430)。</t>
    <phoneticPr fontId="1"/>
  </si>
  <si>
    <t>決戦前に宿泊し、海底宮へ。</t>
    <rPh sb="0" eb="2">
      <t>ケッセン</t>
    </rPh>
    <rPh sb="2" eb="3">
      <t>マエ</t>
    </rPh>
    <rPh sb="4" eb="6">
      <t>シュクハク</t>
    </rPh>
    <rPh sb="8" eb="10">
      <t>カイテイ</t>
    </rPh>
    <rPh sb="10" eb="11">
      <t>グウ</t>
    </rPh>
    <phoneticPr fontId="1"/>
  </si>
  <si>
    <t>グラディウス</t>
    <phoneticPr fontId="1"/>
  </si>
  <si>
    <t>クリスナイフ</t>
    <phoneticPr fontId="1"/>
  </si>
  <si>
    <t>→フォルネウスがメイル・スコール厨、ラスボスの攻撃が激しく苦戦。</t>
    <rPh sb="16" eb="17">
      <t>チュウ</t>
    </rPh>
    <rPh sb="23" eb="25">
      <t>コウゲキ</t>
    </rPh>
    <rPh sb="26" eb="27">
      <t>ハゲ</t>
    </rPh>
    <rPh sb="29" eb="31">
      <t>クセン</t>
    </rPh>
    <phoneticPr fontId="1"/>
  </si>
  <si>
    <t>　東方遠征後のスマター狩り終了後にHPが220に到達せず延長戦に。</t>
    <rPh sb="1" eb="3">
      <t>トウホウ</t>
    </rPh>
    <rPh sb="3" eb="5">
      <t>エンセイ</t>
    </rPh>
    <rPh sb="5" eb="6">
      <t>ゴ</t>
    </rPh>
    <rPh sb="11" eb="12">
      <t>カ</t>
    </rPh>
    <rPh sb="13" eb="16">
      <t>シュウリョウゴ</t>
    </rPh>
    <rPh sb="24" eb="26">
      <t>トウタツ</t>
    </rPh>
    <rPh sb="28" eb="31">
      <t>エンチョウセン</t>
    </rPh>
    <phoneticPr fontId="1"/>
  </si>
  <si>
    <t>　赤ドラ道場でカタリナが流星蹴りを閃いたので試しにアラケス→アウナス→ビューネイの順で攻略したが、</t>
    <rPh sb="1" eb="2">
      <t>アカ</t>
    </rPh>
    <rPh sb="4" eb="6">
      <t>ドウジョウ</t>
    </rPh>
    <rPh sb="12" eb="14">
      <t>リュウセイ</t>
    </rPh>
    <rPh sb="14" eb="15">
      <t>ケ</t>
    </rPh>
    <rPh sb="17" eb="18">
      <t>ヒラメ</t>
    </rPh>
    <rPh sb="22" eb="23">
      <t>タメ</t>
    </rPh>
    <rPh sb="41" eb="42">
      <t>ジュン</t>
    </rPh>
    <rPh sb="43" eb="45">
      <t>コウリャク</t>
    </rPh>
    <phoneticPr fontId="1"/>
  </si>
  <si>
    <t>　ビューネイ戦を速攻しすぎて凝視が来ず、ツヴァイク→西の森と移動して奇面草の相手をする羽目に。</t>
    <rPh sb="6" eb="7">
      <t>セン</t>
    </rPh>
    <rPh sb="8" eb="10">
      <t>ソッコウ</t>
    </rPh>
    <rPh sb="14" eb="16">
      <t>ギョウシ</t>
    </rPh>
    <rPh sb="17" eb="18">
      <t>コ</t>
    </rPh>
    <rPh sb="26" eb="27">
      <t>ニシ</t>
    </rPh>
    <rPh sb="28" eb="29">
      <t>モリ</t>
    </rPh>
    <rPh sb="30" eb="32">
      <t>イドウ</t>
    </rPh>
    <rPh sb="34" eb="35">
      <t>キ</t>
    </rPh>
    <rPh sb="35" eb="36">
      <t>メン</t>
    </rPh>
    <rPh sb="36" eb="37">
      <t>ソウ</t>
    </rPh>
    <rPh sb="38" eb="40">
      <t>アイテ</t>
    </rPh>
    <rPh sb="43" eb="45">
      <t>ハメ</t>
    </rPh>
    <phoneticPr fontId="1"/>
  </si>
  <si>
    <t>　マンティスゴッドで抜刀を閃いて途中16分抜けありで6:36:15。マイクオフは何かと不便。</t>
    <rPh sb="10" eb="12">
      <t>バットウ</t>
    </rPh>
    <rPh sb="13" eb="14">
      <t>ヒラメ</t>
    </rPh>
    <rPh sb="16" eb="18">
      <t>トチュウ</t>
    </rPh>
    <rPh sb="20" eb="21">
      <t>フン</t>
    </rPh>
    <rPh sb="21" eb="22">
      <t>ヌ</t>
    </rPh>
    <rPh sb="40" eb="41">
      <t>ナニ</t>
    </rPh>
    <rPh sb="43" eb="45">
      <t>フベン</t>
    </rPh>
    <phoneticPr fontId="1"/>
  </si>
  <si>
    <t>　金策は火術要塞の3000オーラムさえ取れば安定しそう。</t>
    <rPh sb="1" eb="3">
      <t>キンサク</t>
    </rPh>
    <rPh sb="4" eb="5">
      <t>カ</t>
    </rPh>
    <rPh sb="5" eb="6">
      <t>ジュツ</t>
    </rPh>
    <rPh sb="6" eb="8">
      <t>ヨウサイ</t>
    </rPh>
    <rPh sb="19" eb="20">
      <t>ト</t>
    </rPh>
    <rPh sb="22" eb="24">
      <t>アンテイ</t>
    </rPh>
    <phoneticPr fontId="1"/>
  </si>
  <si>
    <t>　ハーマンはラスト以外は居合抜刀専門なので削岩撃はマンティ道場で閃けば十分。</t>
    <rPh sb="9" eb="11">
      <t>イガイ</t>
    </rPh>
    <rPh sb="12" eb="14">
      <t>イアイ</t>
    </rPh>
    <rPh sb="14" eb="16">
      <t>バットウ</t>
    </rPh>
    <rPh sb="16" eb="18">
      <t>センモン</t>
    </rPh>
    <rPh sb="21" eb="23">
      <t>サクガン</t>
    </rPh>
    <rPh sb="23" eb="24">
      <t>ゲキ</t>
    </rPh>
    <rPh sb="29" eb="31">
      <t>ドウジョウ</t>
    </rPh>
    <rPh sb="32" eb="33">
      <t>ヒラメ</t>
    </rPh>
    <rPh sb="35" eb="37">
      <t>ジュウブン</t>
    </rPh>
    <phoneticPr fontId="1"/>
  </si>
  <si>
    <t>ラシュクータを出してから一泊し、ラシュクータで高級傷薬15個を購入し（3000）、腐海へ。</t>
    <rPh sb="12" eb="14">
      <t>イッパク</t>
    </rPh>
    <phoneticPr fontId="1"/>
  </si>
  <si>
    <t>ミューズのガードリング・精霊石を外し、リジッドレザー・革のブーツ・夢見る宝石を装備。</t>
    <rPh sb="12" eb="14">
      <t>セイレイ</t>
    </rPh>
    <rPh sb="14" eb="15">
      <t>セキ</t>
    </rPh>
    <rPh sb="16" eb="17">
      <t>ハズ</t>
    </rPh>
    <rPh sb="27" eb="28">
      <t>カワ</t>
    </rPh>
    <rPh sb="33" eb="35">
      <t>ユメミ</t>
    </rPh>
    <rPh sb="36" eb="38">
      <t>ホウセキ</t>
    </rPh>
    <rPh sb="39" eb="41">
      <t>ソウビ</t>
    </rPh>
    <phoneticPr fontId="1"/>
  </si>
  <si>
    <t>　肝心のボストンが斧21と体術20と今1つ、カタリナはJP16とラスダン突入時から全く伸びず。ヤンファンの体力を補強して349止まり。</t>
    <rPh sb="1" eb="3">
      <t>カンジン</t>
    </rPh>
    <rPh sb="9" eb="10">
      <t>オノ</t>
    </rPh>
    <rPh sb="13" eb="15">
      <t>タイジュツ</t>
    </rPh>
    <rPh sb="18" eb="19">
      <t>イマ</t>
    </rPh>
    <rPh sb="36" eb="38">
      <t>トツニュウ</t>
    </rPh>
    <rPh sb="38" eb="39">
      <t>ジ</t>
    </rPh>
    <rPh sb="41" eb="42">
      <t>マッタ</t>
    </rPh>
    <rPh sb="43" eb="44">
      <t>ノ</t>
    </rPh>
    <rPh sb="53" eb="55">
      <t>タイリョク</t>
    </rPh>
    <rPh sb="56" eb="58">
      <t>ホキョウ</t>
    </rPh>
    <rPh sb="63" eb="64">
      <t>ト</t>
    </rPh>
    <phoneticPr fontId="1"/>
  </si>
  <si>
    <t>メニュー開閉を行った後（カタリナの装備を手元に残す）、牢屋の鍵を回収して牢屋に放り込む。</t>
    <rPh sb="7" eb="8">
      <t>オコナ</t>
    </rPh>
    <rPh sb="10" eb="11">
      <t>アト</t>
    </rPh>
    <rPh sb="27" eb="29">
      <t>ロウヤ</t>
    </rPh>
    <rPh sb="30" eb="31">
      <t>カギ</t>
    </rPh>
    <rPh sb="32" eb="34">
      <t>カイシュウ</t>
    </rPh>
    <rPh sb="36" eb="38">
      <t>ロウヤ</t>
    </rPh>
    <rPh sb="39" eb="40">
      <t>ホウ</t>
    </rPh>
    <rPh sb="41" eb="42">
      <t>コ</t>
    </rPh>
    <phoneticPr fontId="1"/>
  </si>
  <si>
    <t>OPイベントをこなしてミカエルの装備を回収する。</t>
    <rPh sb="16" eb="18">
      <t>ソウビ</t>
    </rPh>
    <rPh sb="19" eb="21">
      <t>カイシュウ</t>
    </rPh>
    <phoneticPr fontId="1"/>
  </si>
  <si>
    <t>1F厨房左上の壺に装備を隠す。</t>
    <rPh sb="2" eb="4">
      <t>チュウボウ</t>
    </rPh>
    <rPh sb="4" eb="6">
      <t>ヒダリウエ</t>
    </rPh>
    <rPh sb="7" eb="8">
      <t>ツボ</t>
    </rPh>
    <rPh sb="9" eb="11">
      <t>ソウビ</t>
    </rPh>
    <rPh sb="12" eb="13">
      <t>カク</t>
    </rPh>
    <phoneticPr fontId="1"/>
  </si>
  <si>
    <t>牢から脱出後、ミカエルと合流したら装備を回収。</t>
    <rPh sb="0" eb="1">
      <t>ロウ</t>
    </rPh>
    <rPh sb="3" eb="5">
      <t>ダッシュツ</t>
    </rPh>
    <rPh sb="5" eb="6">
      <t>ゴ</t>
    </rPh>
    <rPh sb="12" eb="14">
      <t>ゴウリュウ</t>
    </rPh>
    <rPh sb="17" eb="19">
      <t>ソウビ</t>
    </rPh>
    <rPh sb="20" eb="22">
      <t>カイシュウ</t>
    </rPh>
    <phoneticPr fontId="1"/>
  </si>
  <si>
    <t>ミカエルの装備を革鎧・シルティークに変え武器をすべて解除しロングスピア装備。</t>
    <rPh sb="5" eb="7">
      <t>ソウビ</t>
    </rPh>
    <rPh sb="8" eb="9">
      <t>カワ</t>
    </rPh>
    <rPh sb="9" eb="10">
      <t>ヨロイ</t>
    </rPh>
    <rPh sb="18" eb="19">
      <t>カ</t>
    </rPh>
    <rPh sb="20" eb="22">
      <t>ブキ</t>
    </rPh>
    <rPh sb="26" eb="28">
      <t>カイジョ</t>
    </rPh>
    <rPh sb="35" eb="37">
      <t>ソウビ</t>
    </rPh>
    <phoneticPr fontId="1"/>
  </si>
  <si>
    <t>ハリードにロードアーマーを装備、カタリナにマスカレイドと生命の杖を装備し、クローズデルタでハリード先頭。</t>
    <rPh sb="13" eb="15">
      <t>ソウビ</t>
    </rPh>
    <rPh sb="28" eb="30">
      <t>セイメイ</t>
    </rPh>
    <rPh sb="31" eb="32">
      <t>ツエ</t>
    </rPh>
    <rPh sb="33" eb="35">
      <t>ソウビ</t>
    </rPh>
    <rPh sb="49" eb="51">
      <t>セントウ</t>
    </rPh>
    <phoneticPr fontId="1"/>
  </si>
  <si>
    <t>やり逃げダイナミック。</t>
    <phoneticPr fontId="1"/>
  </si>
  <si>
    <t>悪鬼は1Tハリードパリイの他防御、以降はパワヒしつつかすみ二段とウェイク→ムーランルージュで攻撃。</t>
    <rPh sb="0" eb="1">
      <t>アク</t>
    </rPh>
    <rPh sb="1" eb="2">
      <t>キ</t>
    </rPh>
    <rPh sb="13" eb="14">
      <t>ホカ</t>
    </rPh>
    <rPh sb="14" eb="16">
      <t>ボウギョ</t>
    </rPh>
    <rPh sb="17" eb="19">
      <t>イコウ</t>
    </rPh>
    <rPh sb="29" eb="31">
      <t>ニダン</t>
    </rPh>
    <rPh sb="46" eb="48">
      <t>コウゲキ</t>
    </rPh>
    <phoneticPr fontId="1"/>
  </si>
  <si>
    <t>※エストックは2500、ロードアーマーは1500で売れる。装備としても優秀。</t>
    <rPh sb="25" eb="26">
      <t>ウ</t>
    </rPh>
    <rPh sb="29" eb="31">
      <t>ソウビ</t>
    </rPh>
    <rPh sb="35" eb="37">
      <t>ユウシュウ</t>
    </rPh>
    <phoneticPr fontId="1"/>
  </si>
  <si>
    <t>1.1T目は精霊石を使い威力攻撃で特攻。玄武地相になったら火星の砂。</t>
    <rPh sb="4" eb="5">
      <t>メ</t>
    </rPh>
    <rPh sb="6" eb="8">
      <t>セイレイ</t>
    </rPh>
    <rPh sb="8" eb="9">
      <t>セキ</t>
    </rPh>
    <rPh sb="10" eb="11">
      <t>ツカ</t>
    </rPh>
    <rPh sb="12" eb="14">
      <t>イリョク</t>
    </rPh>
    <rPh sb="14" eb="16">
      <t>コウゲキ</t>
    </rPh>
    <rPh sb="17" eb="19">
      <t>トッコウ</t>
    </rPh>
    <rPh sb="20" eb="22">
      <t>ゲンブ</t>
    </rPh>
    <rPh sb="22" eb="24">
      <t>チソウ</t>
    </rPh>
    <rPh sb="29" eb="31">
      <t>カセイ</t>
    </rPh>
    <rPh sb="32" eb="33">
      <t>スナ</t>
    </rPh>
    <phoneticPr fontId="1"/>
  </si>
  <si>
    <t>ナジュ砂漠の話を聞いてから職人を回収して武器開発。</t>
    <rPh sb="20" eb="22">
      <t>ブキ</t>
    </rPh>
    <phoneticPr fontId="1"/>
  </si>
  <si>
    <t>職人回収して防具を開発。ノーラと別れる。</t>
    <rPh sb="16" eb="17">
      <t>ワカ</t>
    </rPh>
    <phoneticPr fontId="1"/>
  </si>
  <si>
    <t>バンガードを起動し、ハリードを解雇しボストン加入。</t>
    <phoneticPr fontId="1"/>
  </si>
  <si>
    <t>宿屋で職人確保し防具開発を頼む。ノーラに防具開発を頼む。</t>
    <rPh sb="20" eb="22">
      <t>ボウグ</t>
    </rPh>
    <rPh sb="22" eb="24">
      <t>カイハツ</t>
    </rPh>
    <rPh sb="25" eb="26">
      <t>タノ</t>
    </rPh>
    <phoneticPr fontId="1"/>
  </si>
  <si>
    <t>ゴールデンバット</t>
    <phoneticPr fontId="1"/>
  </si>
  <si>
    <t>6:05:40くらい</t>
    <phoneticPr fontId="1"/>
  </si>
  <si>
    <t>四魔撃破をカットしようとして事故る</t>
    <rPh sb="0" eb="1">
      <t>ヨン</t>
    </rPh>
    <rPh sb="1" eb="2">
      <t>マ</t>
    </rPh>
    <rPh sb="2" eb="4">
      <t>ゲキハ</t>
    </rPh>
    <rPh sb="14" eb="16">
      <t>ジコ</t>
    </rPh>
    <phoneticPr fontId="1"/>
  </si>
  <si>
    <t>・</t>
    <phoneticPr fontId="1"/>
  </si>
  <si>
    <t>フォル後の道場を流星蹴りをブラックが閃いた所で打ち止めして進行</t>
    <rPh sb="3" eb="4">
      <t>ゴ</t>
    </rPh>
    <rPh sb="5" eb="7">
      <t>ドウジョウ</t>
    </rPh>
    <rPh sb="8" eb="10">
      <t>リュウセイ</t>
    </rPh>
    <rPh sb="10" eb="11">
      <t>ケ</t>
    </rPh>
    <rPh sb="18" eb="19">
      <t>ヒラメ</t>
    </rPh>
    <rPh sb="21" eb="22">
      <t>トコロ</t>
    </rPh>
    <rPh sb="23" eb="24">
      <t>ウ</t>
    </rPh>
    <rPh sb="25" eb="26">
      <t>ド</t>
    </rPh>
    <rPh sb="29" eb="31">
      <t>シンコウ</t>
    </rPh>
    <phoneticPr fontId="1"/>
  </si>
  <si>
    <t>→居合と被るので結局戦闘が長引き今1つ</t>
    <rPh sb="1" eb="3">
      <t>イアイ</t>
    </rPh>
    <rPh sb="4" eb="5">
      <t>カブ</t>
    </rPh>
    <rPh sb="8" eb="10">
      <t>ケッキョク</t>
    </rPh>
    <rPh sb="10" eb="12">
      <t>セントウ</t>
    </rPh>
    <rPh sb="13" eb="15">
      <t>ナガビ</t>
    </rPh>
    <rPh sb="16" eb="17">
      <t>イマ</t>
    </rPh>
    <phoneticPr fontId="1"/>
  </si>
  <si>
    <t>魔王の鎧で牙龍舞を試した所、うまく発動せず苦戦。それでも普段より早く突破。</t>
    <rPh sb="0" eb="2">
      <t>マオウ</t>
    </rPh>
    <rPh sb="3" eb="4">
      <t>ヨロイ</t>
    </rPh>
    <rPh sb="5" eb="6">
      <t>ガ</t>
    </rPh>
    <rPh sb="6" eb="7">
      <t>リュウ</t>
    </rPh>
    <rPh sb="7" eb="8">
      <t>マイ</t>
    </rPh>
    <rPh sb="9" eb="10">
      <t>タメ</t>
    </rPh>
    <rPh sb="12" eb="13">
      <t>トコロ</t>
    </rPh>
    <rPh sb="17" eb="19">
      <t>ハツドウ</t>
    </rPh>
    <rPh sb="21" eb="23">
      <t>クセン</t>
    </rPh>
    <rPh sb="28" eb="30">
      <t>フダン</t>
    </rPh>
    <rPh sb="32" eb="33">
      <t>ハヤ</t>
    </rPh>
    <rPh sb="34" eb="36">
      <t>トッパ</t>
    </rPh>
    <phoneticPr fontId="1"/>
  </si>
  <si>
    <t>延長ミスって全体的に手間が掛かる事に。</t>
    <rPh sb="0" eb="2">
      <t>エンチョウ</t>
    </rPh>
    <rPh sb="6" eb="9">
      <t>ゼンタイテキ</t>
    </rPh>
    <rPh sb="10" eb="12">
      <t>テマ</t>
    </rPh>
    <rPh sb="13" eb="14">
      <t>カ</t>
    </rPh>
    <rPh sb="16" eb="17">
      <t>コト</t>
    </rPh>
    <phoneticPr fontId="1"/>
  </si>
  <si>
    <t>カタリナの最終玄武LVが23に。その割に肝心のボストンは斧21の体19と平凡。</t>
    <rPh sb="5" eb="7">
      <t>サイシュウ</t>
    </rPh>
    <rPh sb="7" eb="9">
      <t>ゲンブ</t>
    </rPh>
    <rPh sb="18" eb="19">
      <t>ワリ</t>
    </rPh>
    <rPh sb="20" eb="22">
      <t>カンジン</t>
    </rPh>
    <rPh sb="28" eb="29">
      <t>オノ</t>
    </rPh>
    <rPh sb="32" eb="33">
      <t>タイ</t>
    </rPh>
    <rPh sb="36" eb="38">
      <t>ヘイボン</t>
    </rPh>
    <phoneticPr fontId="1"/>
  </si>
  <si>
    <t>OPイベントをこなす事でミカエルの装備(4000オーラム相当と生命の杖)を確保。ロス5分程度でかなり安定が取れる。</t>
    <rPh sb="10" eb="11">
      <t>コト</t>
    </rPh>
    <rPh sb="17" eb="19">
      <t>ソウビ</t>
    </rPh>
    <rPh sb="28" eb="30">
      <t>ソウトウ</t>
    </rPh>
    <rPh sb="31" eb="33">
      <t>セイメイ</t>
    </rPh>
    <rPh sb="34" eb="35">
      <t>ツエ</t>
    </rPh>
    <rPh sb="37" eb="39">
      <t>カクホ</t>
    </rPh>
    <rPh sb="43" eb="44">
      <t>フン</t>
    </rPh>
    <rPh sb="44" eb="46">
      <t>テイド</t>
    </rPh>
    <rPh sb="50" eb="52">
      <t>アンテイ</t>
    </rPh>
    <rPh sb="53" eb="54">
      <t>ト</t>
    </rPh>
    <phoneticPr fontId="1"/>
  </si>
  <si>
    <t>夢魔イベントをフォル撃破後の道場後に回す事で安定を取る。</t>
    <rPh sb="0" eb="2">
      <t>ムマ</t>
    </rPh>
    <rPh sb="10" eb="12">
      <t>ゲキハ</t>
    </rPh>
    <rPh sb="12" eb="13">
      <t>ゴ</t>
    </rPh>
    <rPh sb="14" eb="16">
      <t>ドウジョウ</t>
    </rPh>
    <rPh sb="16" eb="17">
      <t>アト</t>
    </rPh>
    <rPh sb="18" eb="19">
      <t>マワ</t>
    </rPh>
    <rPh sb="20" eb="21">
      <t>コト</t>
    </rPh>
    <rPh sb="22" eb="24">
      <t>アンテイ</t>
    </rPh>
    <rPh sb="25" eb="26">
      <t>ト</t>
    </rPh>
    <phoneticPr fontId="1"/>
  </si>
  <si>
    <t>ヤンファン加入後の稼ぎをカットし、現戦力+黄京連戦分でカバー。</t>
    <rPh sb="5" eb="7">
      <t>カニュウ</t>
    </rPh>
    <rPh sb="7" eb="8">
      <t>ゴ</t>
    </rPh>
    <rPh sb="9" eb="10">
      <t>カセ</t>
    </rPh>
    <rPh sb="17" eb="18">
      <t>ゲン</t>
    </rPh>
    <rPh sb="18" eb="20">
      <t>センリョク</t>
    </rPh>
    <rPh sb="21" eb="23">
      <t>コウキョウ</t>
    </rPh>
    <rPh sb="23" eb="25">
      <t>レンセン</t>
    </rPh>
    <rPh sb="25" eb="26">
      <t>ブン</t>
    </rPh>
    <phoneticPr fontId="1"/>
  </si>
  <si>
    <t>カタリナのJPはQT移しでカバーする方針で。</t>
    <rPh sb="10" eb="11">
      <t>ウツ</t>
    </rPh>
    <rPh sb="18" eb="20">
      <t>ホウシン</t>
    </rPh>
    <phoneticPr fontId="1"/>
  </si>
  <si>
    <t>防御低下技閃きを狙うのを黄京まで先延ばしにし、閃きの安定化を狙う（そこまででは多分弱体化不要）。</t>
    <rPh sb="0" eb="2">
      <t>ボウギョ</t>
    </rPh>
    <rPh sb="2" eb="4">
      <t>テイカ</t>
    </rPh>
    <rPh sb="4" eb="5">
      <t>ワザ</t>
    </rPh>
    <rPh sb="5" eb="6">
      <t>ヒラメ</t>
    </rPh>
    <rPh sb="8" eb="9">
      <t>ネラ</t>
    </rPh>
    <rPh sb="12" eb="14">
      <t>コウキョウ</t>
    </rPh>
    <rPh sb="16" eb="18">
      <t>サキノ</t>
    </rPh>
    <rPh sb="23" eb="24">
      <t>ヒラメ</t>
    </rPh>
    <rPh sb="26" eb="29">
      <t>アンテイカ</t>
    </rPh>
    <rPh sb="30" eb="31">
      <t>ネラ</t>
    </rPh>
    <rPh sb="39" eb="41">
      <t>タブン</t>
    </rPh>
    <rPh sb="41" eb="44">
      <t>ジャクタイカ</t>
    </rPh>
    <rPh sb="44" eb="46">
      <t>フヨウ</t>
    </rPh>
    <phoneticPr fontId="1"/>
  </si>
  <si>
    <t>→多少gdったが問題なし</t>
    <rPh sb="1" eb="3">
      <t>タショウ</t>
    </rPh>
    <rPh sb="8" eb="10">
      <t>モンダイ</t>
    </rPh>
    <phoneticPr fontId="1"/>
  </si>
  <si>
    <t>→異常に成長が悪く断念</t>
    <rPh sb="1" eb="3">
      <t>イジョウ</t>
    </rPh>
    <rPh sb="4" eb="6">
      <t>セイチョウ</t>
    </rPh>
    <rPh sb="7" eb="8">
      <t>ワル</t>
    </rPh>
    <rPh sb="9" eb="11">
      <t>ダンネン</t>
    </rPh>
    <phoneticPr fontId="1"/>
  </si>
  <si>
    <t>フォル戦2:36撃破で疾風剣(極意付き)、削岩撃、居合抜きを閃く至れり尽くせりな展開。</t>
    <rPh sb="3" eb="4">
      <t>セン</t>
    </rPh>
    <rPh sb="11" eb="13">
      <t>シップウ</t>
    </rPh>
    <rPh sb="13" eb="14">
      <t>ケン</t>
    </rPh>
    <rPh sb="15" eb="17">
      <t>ゴクイ</t>
    </rPh>
    <rPh sb="17" eb="18">
      <t>ツ</t>
    </rPh>
    <rPh sb="21" eb="23">
      <t>サクガン</t>
    </rPh>
    <rPh sb="23" eb="24">
      <t>ゲキ</t>
    </rPh>
    <rPh sb="25" eb="27">
      <t>イア</t>
    </rPh>
    <rPh sb="27" eb="28">
      <t>ヌ</t>
    </rPh>
    <rPh sb="30" eb="31">
      <t>ヒラメ</t>
    </rPh>
    <rPh sb="32" eb="33">
      <t>イタ</t>
    </rPh>
    <rPh sb="35" eb="36">
      <t>ツ</t>
    </rPh>
    <rPh sb="40" eb="42">
      <t>テンカイ</t>
    </rPh>
    <phoneticPr fontId="1"/>
  </si>
  <si>
    <t>ビューネイとどめ刺す寸前で魔トリ吸血で毒→ライザ→毒ダメージで落下。</t>
    <rPh sb="8" eb="9">
      <t>サ</t>
    </rPh>
    <rPh sb="10" eb="12">
      <t>スンゼン</t>
    </rPh>
    <rPh sb="13" eb="14">
      <t>マ</t>
    </rPh>
    <rPh sb="16" eb="18">
      <t>キュウケツ</t>
    </rPh>
    <rPh sb="19" eb="20">
      <t>ドク</t>
    </rPh>
    <rPh sb="25" eb="26">
      <t>ドク</t>
    </rPh>
    <rPh sb="31" eb="33">
      <t>ラッカ</t>
    </rPh>
    <phoneticPr fontId="1"/>
  </si>
  <si>
    <t>成長が悪く、黄京前でボストンの斧が13しか無い為やむなく修行。</t>
    <rPh sb="0" eb="2">
      <t>セイチョウ</t>
    </rPh>
    <rPh sb="3" eb="4">
      <t>ワル</t>
    </rPh>
    <rPh sb="6" eb="8">
      <t>コウキョウ</t>
    </rPh>
    <rPh sb="8" eb="9">
      <t>マエ</t>
    </rPh>
    <rPh sb="15" eb="16">
      <t>オノ</t>
    </rPh>
    <rPh sb="21" eb="22">
      <t>ナ</t>
    </rPh>
    <rPh sb="23" eb="24">
      <t>タメ</t>
    </rPh>
    <rPh sb="28" eb="30">
      <t>シュギョウ</t>
    </rPh>
    <phoneticPr fontId="1"/>
  </si>
  <si>
    <t>抜刀閃きが異常に悪く、20分かけてアラケスで閃き。</t>
    <rPh sb="0" eb="2">
      <t>バットウ</t>
    </rPh>
    <rPh sb="2" eb="3">
      <t>ヒラメ</t>
    </rPh>
    <rPh sb="5" eb="7">
      <t>イジョウ</t>
    </rPh>
    <rPh sb="8" eb="9">
      <t>ワル</t>
    </rPh>
    <rPh sb="13" eb="14">
      <t>フン</t>
    </rPh>
    <rPh sb="22" eb="23">
      <t>ヒラメ</t>
    </rPh>
    <phoneticPr fontId="1"/>
  </si>
  <si>
    <t>魔王の鎧前でBBA術封印を忘れていることに気付く。</t>
    <rPh sb="0" eb="2">
      <t>マオウ</t>
    </rPh>
    <rPh sb="3" eb="4">
      <t>ヨロイ</t>
    </rPh>
    <rPh sb="4" eb="5">
      <t>マエ</t>
    </rPh>
    <rPh sb="9" eb="10">
      <t>ジュツ</t>
    </rPh>
    <rPh sb="10" eb="12">
      <t>フウイン</t>
    </rPh>
    <rPh sb="13" eb="14">
      <t>ワス</t>
    </rPh>
    <rPh sb="21" eb="23">
      <t>キヅ</t>
    </rPh>
    <phoneticPr fontId="1"/>
  </si>
  <si>
    <t>破壊直前で振り逃げ閃き忘れに気付き、ビューネイ前にデータを戻して閃き直し。</t>
    <rPh sb="0" eb="2">
      <t>ハカイ</t>
    </rPh>
    <rPh sb="2" eb="4">
      <t>チョクゼン</t>
    </rPh>
    <rPh sb="5" eb="6">
      <t>フ</t>
    </rPh>
    <rPh sb="7" eb="8">
      <t>ニ</t>
    </rPh>
    <rPh sb="9" eb="10">
      <t>ヒラメ</t>
    </rPh>
    <rPh sb="11" eb="12">
      <t>ワス</t>
    </rPh>
    <rPh sb="14" eb="16">
      <t>キヅ</t>
    </rPh>
    <rPh sb="23" eb="24">
      <t>マエ</t>
    </rPh>
    <rPh sb="29" eb="30">
      <t>モド</t>
    </rPh>
    <rPh sb="32" eb="33">
      <t>ヒラメ</t>
    </rPh>
    <rPh sb="34" eb="35">
      <t>ナオ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</si>
</sst>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
    <numFmt numFmtId="177" formatCode="\×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trike/>
      <sz val="11"/>
      <color theme="1"/>
      <name val="ＭＳ Ｐゴシック"/>
      <family val="2"/>
      <charset val="128"/>
      <scheme val="minor"/>
    </font>
    <font>
      <strike/>
      <sz val="11"/>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5" fillId="0" borderId="0" xfId="0" applyFont="1">
      <alignment vertical="center"/>
    </xf>
    <xf numFmtId="0" fontId="0" fillId="0" borderId="0" xfId="0" applyFont="1">
      <alignment vertical="center"/>
    </xf>
    <xf numFmtId="0" fontId="6" fillId="0" borderId="0" xfId="1">
      <alignment vertical="center"/>
    </xf>
    <xf numFmtId="0" fontId="7" fillId="0" borderId="0" xfId="0" applyFont="1">
      <alignment vertical="center"/>
    </xf>
    <xf numFmtId="176" fontId="0" fillId="0" borderId="0" xfId="0" applyNumberFormat="1">
      <alignment vertical="center"/>
    </xf>
    <xf numFmtId="177" fontId="0" fillId="0" borderId="0" xfId="0" applyNumberFormat="1">
      <alignment vertical="center"/>
    </xf>
    <xf numFmtId="56" fontId="0" fillId="0" borderId="0" xfId="0" applyNumberFormat="1">
      <alignment vertical="center"/>
    </xf>
    <xf numFmtId="21" fontId="0" fillId="0" borderId="0" xfId="0" applyNumberForma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22.atwiki.jp/monica/pages/129.html" TargetMode="External"/><Relationship Id="rId13" Type="http://schemas.openxmlformats.org/officeDocument/2006/relationships/hyperlink" Target="http://web.archive.org/web/20110222224027/http:/abyss-shokai.com/" TargetMode="External"/><Relationship Id="rId3" Type="http://schemas.openxmlformats.org/officeDocument/2006/relationships/hyperlink" Target="http://korotan.xrea.jp/" TargetMode="External"/><Relationship Id="rId7" Type="http://schemas.openxmlformats.org/officeDocument/2006/relationships/hyperlink" Target="http://reversedelta.web.fc2.com/" TargetMode="External"/><Relationship Id="rId12" Type="http://schemas.openxmlformats.org/officeDocument/2006/relationships/hyperlink" Target="http://romancing-masago.jimdo.com/&#12469;&#12460;&#30740;&#31350;&#36039;&#26009;/&#12525;&#12510;&#12469;&#12460;&#65299;-&#65363;&#65350;&#65347;/" TargetMode="External"/><Relationship Id="rId2" Type="http://schemas.openxmlformats.org/officeDocument/2006/relationships/hyperlink" Target="http://kaerulabo.web.fc2.com/rs3/" TargetMode="External"/><Relationship Id="rId1" Type="http://schemas.openxmlformats.org/officeDocument/2006/relationships/hyperlink" Target="http://s-endo.skr.jp/rs_analyzer.html" TargetMode="External"/><Relationship Id="rId6" Type="http://schemas.openxmlformats.org/officeDocument/2006/relationships/hyperlink" Target="http://homepage1.nifty.com/di2/" TargetMode="External"/><Relationship Id="rId11" Type="http://schemas.openxmlformats.org/officeDocument/2006/relationships/hyperlink" Target="http://prime.freespace.jp/palantir/palawiki/index.php?%E3%83%AD%E3%83%9E%E3%82%B5%E3%82%AC3%2F%E5%B0%8F%E3%83%8D%E3%82%BF" TargetMode="External"/><Relationship Id="rId5" Type="http://schemas.openxmlformats.org/officeDocument/2006/relationships/hyperlink" Target="http://rs3i.web.fc2.com/" TargetMode="External"/><Relationship Id="rId10" Type="http://schemas.openxmlformats.org/officeDocument/2006/relationships/hyperlink" Target="https://www.evernote.com/pub/papan880/chart" TargetMode="External"/><Relationship Id="rId4" Type="http://schemas.openxmlformats.org/officeDocument/2006/relationships/hyperlink" Target="http://www8.plala.or.jp/ultianima/" TargetMode="External"/><Relationship Id="rId9" Type="http://schemas.openxmlformats.org/officeDocument/2006/relationships/hyperlink" Target="http://www.nicovideo.jp/watch/sm1264848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1"/>
  <sheetViews>
    <sheetView workbookViewId="0">
      <selection activeCell="C10" sqref="C10"/>
    </sheetView>
  </sheetViews>
  <sheetFormatPr defaultRowHeight="13.5" x14ac:dyDescent="0.15"/>
  <cols>
    <col min="1" max="1" width="1.625" customWidth="1"/>
    <col min="2" max="2" width="6.625" customWidth="1"/>
    <col min="3" max="3" width="4.625" customWidth="1"/>
    <col min="4" max="4" width="15.625" customWidth="1"/>
    <col min="5" max="5" width="5.125" customWidth="1"/>
    <col min="6" max="6" width="15.625" customWidth="1"/>
    <col min="7" max="7" width="6.625" customWidth="1"/>
    <col min="8" max="8" width="3.625" customWidth="1"/>
  </cols>
  <sheetData>
    <row r="1" spans="2:9" x14ac:dyDescent="0.15">
      <c r="I1" t="s">
        <v>2</v>
      </c>
    </row>
    <row r="2" spans="2:9" x14ac:dyDescent="0.15">
      <c r="B2" t="s">
        <v>305</v>
      </c>
      <c r="C2" t="s">
        <v>306</v>
      </c>
      <c r="D2" t="s">
        <v>307</v>
      </c>
      <c r="E2" t="s">
        <v>308</v>
      </c>
      <c r="F2" t="s">
        <v>309</v>
      </c>
      <c r="G2" t="s">
        <v>310</v>
      </c>
      <c r="I2" s="6" t="s">
        <v>0</v>
      </c>
    </row>
    <row r="3" spans="2:9" x14ac:dyDescent="0.15">
      <c r="B3" t="s">
        <v>311</v>
      </c>
      <c r="C3" t="s">
        <v>312</v>
      </c>
      <c r="D3" t="s">
        <v>313</v>
      </c>
      <c r="E3">
        <v>500</v>
      </c>
      <c r="F3" t="s">
        <v>314</v>
      </c>
      <c r="I3" s="6" t="s">
        <v>1</v>
      </c>
    </row>
    <row r="4" spans="2:9" x14ac:dyDescent="0.15">
      <c r="C4">
        <v>17</v>
      </c>
      <c r="D4" t="s">
        <v>315</v>
      </c>
      <c r="E4">
        <v>500</v>
      </c>
      <c r="F4" t="s">
        <v>314</v>
      </c>
      <c r="I4" s="6" t="s">
        <v>508</v>
      </c>
    </row>
    <row r="5" spans="2:9" x14ac:dyDescent="0.15">
      <c r="C5">
        <v>35</v>
      </c>
      <c r="D5" t="s">
        <v>316</v>
      </c>
      <c r="E5">
        <v>1000</v>
      </c>
      <c r="F5" t="s">
        <v>314</v>
      </c>
      <c r="I5" s="6" t="s">
        <v>509</v>
      </c>
    </row>
    <row r="6" spans="2:9" x14ac:dyDescent="0.15">
      <c r="C6" t="s">
        <v>317</v>
      </c>
      <c r="D6" t="s">
        <v>318</v>
      </c>
      <c r="E6">
        <v>2000</v>
      </c>
      <c r="F6" t="s">
        <v>319</v>
      </c>
      <c r="I6" s="6" t="s">
        <v>510</v>
      </c>
    </row>
    <row r="7" spans="2:9" x14ac:dyDescent="0.15">
      <c r="C7" t="s">
        <v>320</v>
      </c>
      <c r="D7" t="s">
        <v>321</v>
      </c>
      <c r="E7">
        <v>600</v>
      </c>
      <c r="F7" t="s">
        <v>314</v>
      </c>
      <c r="G7" t="s">
        <v>322</v>
      </c>
      <c r="I7" s="6" t="s">
        <v>511</v>
      </c>
    </row>
    <row r="8" spans="2:9" x14ac:dyDescent="0.15">
      <c r="C8" t="s">
        <v>323</v>
      </c>
      <c r="D8" t="s">
        <v>324</v>
      </c>
      <c r="E8">
        <v>1000</v>
      </c>
      <c r="F8" t="s">
        <v>314</v>
      </c>
      <c r="G8" t="s">
        <v>322</v>
      </c>
      <c r="I8" s="6" t="s">
        <v>512</v>
      </c>
    </row>
    <row r="9" spans="2:9" x14ac:dyDescent="0.15">
      <c r="C9">
        <v>49</v>
      </c>
      <c r="D9" t="s">
        <v>325</v>
      </c>
      <c r="E9">
        <v>1600</v>
      </c>
      <c r="F9" t="s">
        <v>326</v>
      </c>
      <c r="G9" t="s">
        <v>322</v>
      </c>
      <c r="I9" s="6" t="s">
        <v>841</v>
      </c>
    </row>
    <row r="10" spans="2:9" x14ac:dyDescent="0.15">
      <c r="C10">
        <v>21</v>
      </c>
      <c r="D10" t="s">
        <v>327</v>
      </c>
      <c r="E10">
        <v>4000</v>
      </c>
      <c r="F10" t="s">
        <v>328</v>
      </c>
      <c r="G10" t="s">
        <v>322</v>
      </c>
    </row>
    <row r="11" spans="2:9" x14ac:dyDescent="0.15">
      <c r="C11" t="s">
        <v>329</v>
      </c>
      <c r="D11" t="s">
        <v>330</v>
      </c>
      <c r="E11">
        <v>4000</v>
      </c>
      <c r="F11" t="s">
        <v>331</v>
      </c>
      <c r="I11" s="6" t="s">
        <v>507</v>
      </c>
    </row>
    <row r="12" spans="2:9" x14ac:dyDescent="0.15">
      <c r="B12" t="s">
        <v>332</v>
      </c>
      <c r="C12">
        <v>33</v>
      </c>
      <c r="D12" t="s">
        <v>333</v>
      </c>
      <c r="E12">
        <v>2300</v>
      </c>
      <c r="F12" t="s">
        <v>314</v>
      </c>
      <c r="I12" s="6" t="s">
        <v>513</v>
      </c>
    </row>
    <row r="13" spans="2:9" x14ac:dyDescent="0.15">
      <c r="C13">
        <v>10</v>
      </c>
      <c r="D13" t="s">
        <v>334</v>
      </c>
      <c r="E13">
        <v>9999</v>
      </c>
      <c r="F13" t="s">
        <v>335</v>
      </c>
      <c r="I13" s="6" t="s">
        <v>515</v>
      </c>
    </row>
    <row r="14" spans="2:9" x14ac:dyDescent="0.15">
      <c r="C14">
        <v>37</v>
      </c>
      <c r="D14" t="s">
        <v>336</v>
      </c>
      <c r="E14">
        <v>9999</v>
      </c>
      <c r="F14" t="s">
        <v>337</v>
      </c>
      <c r="I14" s="6" t="s">
        <v>516</v>
      </c>
    </row>
    <row r="15" spans="2:9" x14ac:dyDescent="0.15">
      <c r="C15">
        <v>47</v>
      </c>
      <c r="D15" t="s">
        <v>338</v>
      </c>
      <c r="E15">
        <v>2400</v>
      </c>
      <c r="F15" t="s">
        <v>314</v>
      </c>
      <c r="G15" t="s">
        <v>322</v>
      </c>
      <c r="I15" s="6" t="s">
        <v>514</v>
      </c>
    </row>
    <row r="16" spans="2:9" x14ac:dyDescent="0.15">
      <c r="C16">
        <v>18</v>
      </c>
      <c r="D16" t="s">
        <v>339</v>
      </c>
      <c r="E16">
        <v>4500</v>
      </c>
      <c r="F16" t="s">
        <v>314</v>
      </c>
      <c r="G16" t="s">
        <v>322</v>
      </c>
    </row>
    <row r="17" spans="2:12" x14ac:dyDescent="0.15">
      <c r="C17" t="s">
        <v>340</v>
      </c>
      <c r="D17" t="s">
        <v>341</v>
      </c>
      <c r="E17">
        <v>7000</v>
      </c>
      <c r="F17" t="s">
        <v>313</v>
      </c>
      <c r="G17" t="s">
        <v>322</v>
      </c>
      <c r="I17" t="s">
        <v>526</v>
      </c>
      <c r="J17" t="s">
        <v>525</v>
      </c>
    </row>
    <row r="18" spans="2:12" x14ac:dyDescent="0.15">
      <c r="C18">
        <v>20</v>
      </c>
      <c r="D18" t="s">
        <v>342</v>
      </c>
      <c r="E18">
        <v>6400</v>
      </c>
      <c r="F18" t="s">
        <v>314</v>
      </c>
      <c r="G18" t="s">
        <v>322</v>
      </c>
      <c r="I18" t="s">
        <v>517</v>
      </c>
      <c r="J18" t="s">
        <v>518</v>
      </c>
    </row>
    <row r="19" spans="2:12" x14ac:dyDescent="0.15">
      <c r="C19" t="s">
        <v>343</v>
      </c>
      <c r="D19" t="s">
        <v>344</v>
      </c>
      <c r="E19">
        <v>8600</v>
      </c>
      <c r="F19" t="s">
        <v>314</v>
      </c>
      <c r="I19" t="s">
        <v>519</v>
      </c>
      <c r="J19" t="s">
        <v>520</v>
      </c>
    </row>
    <row r="20" spans="2:12" x14ac:dyDescent="0.15">
      <c r="C20">
        <v>11</v>
      </c>
      <c r="D20" t="s">
        <v>345</v>
      </c>
      <c r="E20">
        <v>9999</v>
      </c>
      <c r="F20" t="s">
        <v>346</v>
      </c>
      <c r="I20" t="s">
        <v>521</v>
      </c>
      <c r="J20" t="s">
        <v>522</v>
      </c>
    </row>
    <row r="21" spans="2:12" x14ac:dyDescent="0.15">
      <c r="I21" t="s">
        <v>523</v>
      </c>
      <c r="J21" t="s">
        <v>524</v>
      </c>
    </row>
    <row r="22" spans="2:12" x14ac:dyDescent="0.15">
      <c r="B22" t="s">
        <v>347</v>
      </c>
      <c r="C22" t="s">
        <v>306</v>
      </c>
      <c r="D22" t="s">
        <v>307</v>
      </c>
      <c r="E22" t="s">
        <v>308</v>
      </c>
      <c r="F22" t="s">
        <v>309</v>
      </c>
      <c r="G22" t="s">
        <v>310</v>
      </c>
    </row>
    <row r="23" spans="2:12" x14ac:dyDescent="0.15">
      <c r="B23" t="s">
        <v>348</v>
      </c>
      <c r="C23" t="s">
        <v>349</v>
      </c>
      <c r="D23" t="s">
        <v>350</v>
      </c>
      <c r="E23">
        <v>400</v>
      </c>
      <c r="F23" t="s">
        <v>314</v>
      </c>
      <c r="I23" t="s">
        <v>535</v>
      </c>
      <c r="J23" t="s">
        <v>527</v>
      </c>
    </row>
    <row r="24" spans="2:12" x14ac:dyDescent="0.15">
      <c r="C24" t="s">
        <v>351</v>
      </c>
      <c r="D24" t="s">
        <v>352</v>
      </c>
      <c r="E24">
        <v>800</v>
      </c>
      <c r="F24" t="s">
        <v>314</v>
      </c>
      <c r="I24" t="s">
        <v>528</v>
      </c>
      <c r="J24" t="s">
        <v>531</v>
      </c>
    </row>
    <row r="25" spans="2:12" x14ac:dyDescent="0.15">
      <c r="C25">
        <v>64</v>
      </c>
      <c r="D25" t="s">
        <v>353</v>
      </c>
      <c r="E25">
        <v>1800</v>
      </c>
      <c r="F25" t="s">
        <v>354</v>
      </c>
      <c r="I25" t="s">
        <v>530</v>
      </c>
      <c r="J25" t="s">
        <v>533</v>
      </c>
    </row>
    <row r="26" spans="2:12" x14ac:dyDescent="0.15">
      <c r="C26" t="s">
        <v>355</v>
      </c>
      <c r="D26" t="s">
        <v>269</v>
      </c>
      <c r="E26">
        <v>4000</v>
      </c>
      <c r="F26" t="s">
        <v>314</v>
      </c>
      <c r="I26" t="s">
        <v>529</v>
      </c>
      <c r="J26" t="s">
        <v>532</v>
      </c>
    </row>
    <row r="27" spans="2:12" x14ac:dyDescent="0.15">
      <c r="C27" t="s">
        <v>356</v>
      </c>
      <c r="D27" t="s">
        <v>357</v>
      </c>
      <c r="E27">
        <v>10</v>
      </c>
      <c r="F27" t="s">
        <v>326</v>
      </c>
      <c r="G27" t="s">
        <v>322</v>
      </c>
    </row>
    <row r="28" spans="2:12" x14ac:dyDescent="0.15">
      <c r="C28" t="s">
        <v>358</v>
      </c>
      <c r="D28" t="s">
        <v>359</v>
      </c>
      <c r="E28">
        <v>1000</v>
      </c>
      <c r="F28" t="s">
        <v>314</v>
      </c>
      <c r="G28" t="s">
        <v>322</v>
      </c>
      <c r="I28" t="s">
        <v>534</v>
      </c>
      <c r="J28" t="s">
        <v>536</v>
      </c>
    </row>
    <row r="29" spans="2:12" x14ac:dyDescent="0.15">
      <c r="C29" t="s">
        <v>360</v>
      </c>
      <c r="D29" t="s">
        <v>361</v>
      </c>
      <c r="E29">
        <v>2000</v>
      </c>
      <c r="F29" t="s">
        <v>314</v>
      </c>
      <c r="G29" t="s">
        <v>322</v>
      </c>
      <c r="I29" t="s">
        <v>537</v>
      </c>
      <c r="J29" t="s">
        <v>539</v>
      </c>
      <c r="L29" t="s">
        <v>541</v>
      </c>
    </row>
    <row r="30" spans="2:12" x14ac:dyDescent="0.15">
      <c r="C30" t="s">
        <v>362</v>
      </c>
      <c r="D30" t="s">
        <v>363</v>
      </c>
      <c r="E30">
        <v>3000</v>
      </c>
      <c r="F30" t="s">
        <v>337</v>
      </c>
      <c r="G30" t="s">
        <v>322</v>
      </c>
      <c r="I30" t="s">
        <v>538</v>
      </c>
      <c r="J30" t="s">
        <v>540</v>
      </c>
      <c r="L30" t="s">
        <v>542</v>
      </c>
    </row>
    <row r="31" spans="2:12" x14ac:dyDescent="0.15">
      <c r="B31" t="s">
        <v>364</v>
      </c>
      <c r="C31">
        <v>95</v>
      </c>
      <c r="D31" t="s">
        <v>365</v>
      </c>
      <c r="E31">
        <v>2000</v>
      </c>
      <c r="F31" t="s">
        <v>366</v>
      </c>
    </row>
    <row r="32" spans="2:12" x14ac:dyDescent="0.15">
      <c r="C32" t="s">
        <v>367</v>
      </c>
      <c r="D32" t="s">
        <v>368</v>
      </c>
      <c r="E32">
        <v>1200</v>
      </c>
      <c r="F32" t="s">
        <v>314</v>
      </c>
    </row>
    <row r="33" spans="2:7" x14ac:dyDescent="0.15">
      <c r="C33" t="s">
        <v>369</v>
      </c>
      <c r="D33" t="s">
        <v>370</v>
      </c>
      <c r="E33">
        <v>1500</v>
      </c>
      <c r="F33" t="s">
        <v>335</v>
      </c>
    </row>
    <row r="34" spans="2:7" x14ac:dyDescent="0.15">
      <c r="C34" t="s">
        <v>371</v>
      </c>
      <c r="D34" t="s">
        <v>372</v>
      </c>
      <c r="E34">
        <v>1800</v>
      </c>
      <c r="F34" t="s">
        <v>373</v>
      </c>
    </row>
    <row r="35" spans="2:7" x14ac:dyDescent="0.15">
      <c r="C35">
        <v>54</v>
      </c>
      <c r="D35" t="s">
        <v>374</v>
      </c>
      <c r="E35">
        <v>1600</v>
      </c>
      <c r="F35" t="s">
        <v>375</v>
      </c>
      <c r="G35" t="s">
        <v>322</v>
      </c>
    </row>
    <row r="36" spans="2:7" x14ac:dyDescent="0.15">
      <c r="C36" t="s">
        <v>376</v>
      </c>
      <c r="D36" t="s">
        <v>377</v>
      </c>
      <c r="E36">
        <v>1000</v>
      </c>
      <c r="F36" t="s">
        <v>314</v>
      </c>
      <c r="G36" t="s">
        <v>322</v>
      </c>
    </row>
    <row r="37" spans="2:7" x14ac:dyDescent="0.15">
      <c r="C37">
        <v>65</v>
      </c>
      <c r="D37" t="s">
        <v>378</v>
      </c>
      <c r="E37">
        <v>5500</v>
      </c>
      <c r="F37" t="s">
        <v>337</v>
      </c>
      <c r="G37" t="s">
        <v>322</v>
      </c>
    </row>
    <row r="38" spans="2:7" x14ac:dyDescent="0.15">
      <c r="C38" t="s">
        <v>379</v>
      </c>
      <c r="D38" t="s">
        <v>380</v>
      </c>
      <c r="E38">
        <v>3000</v>
      </c>
      <c r="F38" t="s">
        <v>381</v>
      </c>
      <c r="G38" t="s">
        <v>322</v>
      </c>
    </row>
    <row r="39" spans="2:7" x14ac:dyDescent="0.15">
      <c r="B39" t="s">
        <v>382</v>
      </c>
      <c r="C39" t="s">
        <v>383</v>
      </c>
      <c r="D39" t="s">
        <v>384</v>
      </c>
      <c r="E39">
        <v>7000</v>
      </c>
      <c r="F39" t="s">
        <v>385</v>
      </c>
    </row>
    <row r="40" spans="2:7" x14ac:dyDescent="0.15">
      <c r="C40">
        <v>96</v>
      </c>
      <c r="D40" t="s">
        <v>386</v>
      </c>
      <c r="E40">
        <v>8000</v>
      </c>
      <c r="F40" t="s">
        <v>387</v>
      </c>
    </row>
    <row r="41" spans="2:7" x14ac:dyDescent="0.15">
      <c r="C41">
        <v>63</v>
      </c>
      <c r="D41" t="s">
        <v>388</v>
      </c>
      <c r="E41">
        <v>6000</v>
      </c>
      <c r="F41" t="s">
        <v>389</v>
      </c>
    </row>
    <row r="42" spans="2:7" x14ac:dyDescent="0.15">
      <c r="C42" t="s">
        <v>390</v>
      </c>
      <c r="D42" t="s">
        <v>391</v>
      </c>
      <c r="E42">
        <v>8000</v>
      </c>
      <c r="F42" t="s">
        <v>314</v>
      </c>
    </row>
    <row r="43" spans="2:7" x14ac:dyDescent="0.15">
      <c r="C43">
        <v>59</v>
      </c>
      <c r="D43" t="s">
        <v>392</v>
      </c>
      <c r="E43">
        <v>240</v>
      </c>
      <c r="F43" t="s">
        <v>345</v>
      </c>
      <c r="G43" t="s">
        <v>322</v>
      </c>
    </row>
    <row r="44" spans="2:7" x14ac:dyDescent="0.15">
      <c r="C44" t="s">
        <v>393</v>
      </c>
      <c r="D44" t="s">
        <v>394</v>
      </c>
      <c r="E44">
        <v>9999</v>
      </c>
      <c r="F44" t="s">
        <v>346</v>
      </c>
      <c r="G44" t="s">
        <v>322</v>
      </c>
    </row>
    <row r="45" spans="2:7" x14ac:dyDescent="0.15">
      <c r="C45" t="s">
        <v>395</v>
      </c>
      <c r="D45" t="s">
        <v>396</v>
      </c>
      <c r="E45">
        <v>9999</v>
      </c>
      <c r="F45" t="s">
        <v>314</v>
      </c>
      <c r="G45" t="s">
        <v>322</v>
      </c>
    </row>
    <row r="50" spans="2:5" x14ac:dyDescent="0.15">
      <c r="B50" t="s">
        <v>543</v>
      </c>
      <c r="C50" t="s">
        <v>544</v>
      </c>
      <c r="D50" t="s">
        <v>545</v>
      </c>
      <c r="E50">
        <v>300</v>
      </c>
    </row>
    <row r="51" spans="2:5" x14ac:dyDescent="0.15">
      <c r="C51" t="s">
        <v>546</v>
      </c>
      <c r="D51" t="s">
        <v>547</v>
      </c>
      <c r="E51">
        <v>500</v>
      </c>
    </row>
    <row r="52" spans="2:5" x14ac:dyDescent="0.15">
      <c r="C52" t="s">
        <v>548</v>
      </c>
      <c r="D52" t="s">
        <v>549</v>
      </c>
      <c r="E52">
        <v>600</v>
      </c>
    </row>
    <row r="53" spans="2:5" x14ac:dyDescent="0.15">
      <c r="C53" t="s">
        <v>550</v>
      </c>
      <c r="D53" t="s">
        <v>551</v>
      </c>
      <c r="E53">
        <v>1200</v>
      </c>
    </row>
    <row r="54" spans="2:5" x14ac:dyDescent="0.15">
      <c r="C54" t="s">
        <v>371</v>
      </c>
      <c r="D54" t="s">
        <v>552</v>
      </c>
      <c r="E54">
        <v>2000</v>
      </c>
    </row>
    <row r="55" spans="2:5" x14ac:dyDescent="0.15">
      <c r="B55" t="s">
        <v>553</v>
      </c>
      <c r="C55" t="s">
        <v>554</v>
      </c>
      <c r="D55" t="s">
        <v>555</v>
      </c>
      <c r="E55">
        <v>200</v>
      </c>
    </row>
    <row r="56" spans="2:5" x14ac:dyDescent="0.15">
      <c r="C56" t="s">
        <v>556</v>
      </c>
      <c r="D56" t="s">
        <v>557</v>
      </c>
      <c r="E56">
        <v>500</v>
      </c>
    </row>
    <row r="57" spans="2:5" x14ac:dyDescent="0.15">
      <c r="C57" t="s">
        <v>349</v>
      </c>
      <c r="D57" t="s">
        <v>558</v>
      </c>
      <c r="E57">
        <v>600</v>
      </c>
    </row>
    <row r="58" spans="2:5" x14ac:dyDescent="0.15">
      <c r="C58" t="s">
        <v>358</v>
      </c>
      <c r="D58" t="s">
        <v>559</v>
      </c>
      <c r="E58">
        <v>800</v>
      </c>
    </row>
    <row r="59" spans="2:5" x14ac:dyDescent="0.15">
      <c r="C59" t="s">
        <v>369</v>
      </c>
      <c r="D59" t="s">
        <v>560</v>
      </c>
      <c r="E59">
        <v>1800</v>
      </c>
    </row>
    <row r="60" spans="2:5" x14ac:dyDescent="0.15">
      <c r="B60" t="s">
        <v>561</v>
      </c>
      <c r="C60" t="s">
        <v>562</v>
      </c>
      <c r="D60" t="s">
        <v>563</v>
      </c>
      <c r="E60">
        <v>300</v>
      </c>
    </row>
    <row r="61" spans="2:5" x14ac:dyDescent="0.15">
      <c r="C61" t="s">
        <v>564</v>
      </c>
      <c r="D61" t="s">
        <v>565</v>
      </c>
      <c r="E61">
        <v>800</v>
      </c>
    </row>
    <row r="62" spans="2:5" x14ac:dyDescent="0.15">
      <c r="C62" t="s">
        <v>367</v>
      </c>
      <c r="D62" t="s">
        <v>566</v>
      </c>
      <c r="E62">
        <v>1000</v>
      </c>
    </row>
    <row r="63" spans="2:5" x14ac:dyDescent="0.15">
      <c r="C63" t="s">
        <v>567</v>
      </c>
      <c r="D63" t="s">
        <v>568</v>
      </c>
      <c r="E63">
        <v>1200</v>
      </c>
    </row>
    <row r="64" spans="2:5" x14ac:dyDescent="0.15">
      <c r="C64" t="s">
        <v>569</v>
      </c>
      <c r="D64" t="s">
        <v>570</v>
      </c>
      <c r="E64">
        <v>1600</v>
      </c>
    </row>
    <row r="65" spans="2:5" x14ac:dyDescent="0.15">
      <c r="B65" t="s">
        <v>571</v>
      </c>
      <c r="C65" t="s">
        <v>572</v>
      </c>
      <c r="D65" t="s">
        <v>573</v>
      </c>
      <c r="E65">
        <v>200</v>
      </c>
    </row>
    <row r="66" spans="2:5" x14ac:dyDescent="0.15">
      <c r="C66" t="s">
        <v>574</v>
      </c>
      <c r="D66" t="s">
        <v>575</v>
      </c>
      <c r="E66">
        <v>500</v>
      </c>
    </row>
    <row r="67" spans="2:5" x14ac:dyDescent="0.15">
      <c r="C67" t="s">
        <v>576</v>
      </c>
      <c r="D67" t="s">
        <v>577</v>
      </c>
      <c r="E67">
        <v>600</v>
      </c>
    </row>
    <row r="68" spans="2:5" x14ac:dyDescent="0.15">
      <c r="C68" t="s">
        <v>578</v>
      </c>
      <c r="D68" t="s">
        <v>579</v>
      </c>
      <c r="E68">
        <v>800</v>
      </c>
    </row>
    <row r="69" spans="2:5" x14ac:dyDescent="0.15">
      <c r="C69" t="s">
        <v>580</v>
      </c>
      <c r="D69" t="s">
        <v>581</v>
      </c>
      <c r="E69">
        <v>2800</v>
      </c>
    </row>
    <row r="70" spans="2:5" x14ac:dyDescent="0.15">
      <c r="B70" t="s">
        <v>582</v>
      </c>
      <c r="C70" t="s">
        <v>583</v>
      </c>
      <c r="D70" t="s">
        <v>584</v>
      </c>
      <c r="E70">
        <v>600</v>
      </c>
    </row>
    <row r="71" spans="2:5" x14ac:dyDescent="0.15">
      <c r="C71" t="s">
        <v>585</v>
      </c>
      <c r="D71" t="s">
        <v>586</v>
      </c>
      <c r="E71">
        <v>1000</v>
      </c>
    </row>
    <row r="72" spans="2:5" x14ac:dyDescent="0.15">
      <c r="C72" t="s">
        <v>587</v>
      </c>
      <c r="D72" t="s">
        <v>588</v>
      </c>
      <c r="E72">
        <v>1500</v>
      </c>
    </row>
    <row r="73" spans="2:5" x14ac:dyDescent="0.15">
      <c r="C73" t="s">
        <v>589</v>
      </c>
      <c r="D73" t="s">
        <v>590</v>
      </c>
      <c r="E73">
        <v>2800</v>
      </c>
    </row>
    <row r="74" spans="2:5" x14ac:dyDescent="0.15">
      <c r="C74" t="s">
        <v>362</v>
      </c>
      <c r="D74" t="s">
        <v>591</v>
      </c>
      <c r="E74">
        <v>2000</v>
      </c>
    </row>
    <row r="75" spans="2:5" x14ac:dyDescent="0.15">
      <c r="C75" t="s">
        <v>390</v>
      </c>
      <c r="D75" t="s">
        <v>592</v>
      </c>
      <c r="E75">
        <v>9999</v>
      </c>
    </row>
    <row r="76" spans="2:5" x14ac:dyDescent="0.15">
      <c r="B76" t="s">
        <v>593</v>
      </c>
      <c r="C76" t="s">
        <v>594</v>
      </c>
      <c r="D76" t="s">
        <v>595</v>
      </c>
      <c r="E76">
        <v>400</v>
      </c>
    </row>
    <row r="77" spans="2:5" x14ac:dyDescent="0.15">
      <c r="C77" t="s">
        <v>596</v>
      </c>
      <c r="D77" t="s">
        <v>597</v>
      </c>
      <c r="E77">
        <v>1400</v>
      </c>
    </row>
    <row r="78" spans="2:5" x14ac:dyDescent="0.15">
      <c r="C78" t="s">
        <v>598</v>
      </c>
      <c r="D78" t="s">
        <v>599</v>
      </c>
      <c r="E78">
        <v>1600</v>
      </c>
    </row>
    <row r="79" spans="2:5" x14ac:dyDescent="0.15">
      <c r="C79" t="s">
        <v>600</v>
      </c>
      <c r="D79" t="s">
        <v>601</v>
      </c>
      <c r="E79">
        <v>2000</v>
      </c>
    </row>
    <row r="80" spans="2:5" x14ac:dyDescent="0.15">
      <c r="C80" t="s">
        <v>602</v>
      </c>
      <c r="D80" t="s">
        <v>603</v>
      </c>
      <c r="E80">
        <v>3200</v>
      </c>
    </row>
    <row r="81" spans="3:5" x14ac:dyDescent="0.15">
      <c r="C81" t="s">
        <v>604</v>
      </c>
      <c r="D81" t="s">
        <v>605</v>
      </c>
      <c r="E81">
        <v>9999</v>
      </c>
    </row>
  </sheetData>
  <phoneticPr fontId="1"/>
  <hyperlinks>
    <hyperlink ref="I3" r:id="rId1" location="Description-RS3"/>
    <hyperlink ref="I2" r:id="rId2"/>
    <hyperlink ref="I4" r:id="rId3"/>
    <hyperlink ref="I5" r:id="rId4"/>
    <hyperlink ref="I6" r:id="rId5"/>
    <hyperlink ref="I7" r:id="rId6"/>
    <hyperlink ref="I8" r:id="rId7"/>
    <hyperlink ref="I11" r:id="rId8"/>
    <hyperlink ref="I15" r:id="rId9"/>
    <hyperlink ref="I14" r:id="rId10" location="b=fc621489-ca1b-4b6e-9f98-aa3e954e0771&amp;st=p&amp;n=426d6837-3eae-44e1-88c7-1ff952a80e5e"/>
    <hyperlink ref="I13" r:id="rId11"/>
    <hyperlink ref="I12" r:id="rId12"/>
    <hyperlink ref="I9" r:id="rId13" display="アビス商会"/>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2"/>
  <sheetViews>
    <sheetView workbookViewId="0">
      <selection activeCell="A84" sqref="A84"/>
    </sheetView>
  </sheetViews>
  <sheetFormatPr defaultRowHeight="13.5" x14ac:dyDescent="0.15"/>
  <cols>
    <col min="1" max="2" width="3.625" customWidth="1"/>
    <col min="11" max="11" width="4.625" customWidth="1"/>
  </cols>
  <sheetData>
    <row r="2" spans="1:3" x14ac:dyDescent="0.15">
      <c r="A2" t="s">
        <v>32</v>
      </c>
    </row>
    <row r="3" spans="1:3" x14ac:dyDescent="0.15">
      <c r="B3" t="s">
        <v>845</v>
      </c>
    </row>
    <row r="4" spans="1:3" x14ac:dyDescent="0.15">
      <c r="C4" t="s">
        <v>846</v>
      </c>
    </row>
    <row r="5" spans="1:3" x14ac:dyDescent="0.15">
      <c r="B5" t="s">
        <v>914</v>
      </c>
    </row>
    <row r="6" spans="1:3" x14ac:dyDescent="0.15">
      <c r="C6" t="s">
        <v>913</v>
      </c>
    </row>
    <row r="7" spans="1:3" x14ac:dyDescent="0.15">
      <c r="C7" t="s">
        <v>915</v>
      </c>
    </row>
    <row r="8" spans="1:3" x14ac:dyDescent="0.15">
      <c r="C8" t="s">
        <v>916</v>
      </c>
    </row>
    <row r="9" spans="1:3" x14ac:dyDescent="0.15">
      <c r="C9" t="s">
        <v>917</v>
      </c>
    </row>
    <row r="10" spans="1:3" x14ac:dyDescent="0.15">
      <c r="C10" t="s">
        <v>918</v>
      </c>
    </row>
    <row r="11" spans="1:3" x14ac:dyDescent="0.15">
      <c r="C11" t="s">
        <v>920</v>
      </c>
    </row>
    <row r="12" spans="1:3" x14ac:dyDescent="0.15">
      <c r="C12" t="s">
        <v>921</v>
      </c>
    </row>
    <row r="13" spans="1:3" x14ac:dyDescent="0.15">
      <c r="B13" t="s">
        <v>919</v>
      </c>
      <c r="C13" s="3"/>
    </row>
    <row r="16" spans="1:3" x14ac:dyDescent="0.15">
      <c r="A16" t="s">
        <v>214</v>
      </c>
    </row>
    <row r="17" spans="1:10" x14ac:dyDescent="0.15">
      <c r="B17" t="s">
        <v>397</v>
      </c>
    </row>
    <row r="18" spans="1:10" x14ac:dyDescent="0.15">
      <c r="A18" t="s">
        <v>5</v>
      </c>
    </row>
    <row r="19" spans="1:10" x14ac:dyDescent="0.15">
      <c r="B19" t="s">
        <v>847</v>
      </c>
    </row>
    <row r="20" spans="1:10" x14ac:dyDescent="0.15">
      <c r="A20" t="s">
        <v>12</v>
      </c>
    </row>
    <row r="21" spans="1:10" x14ac:dyDescent="0.15">
      <c r="B21" t="s">
        <v>848</v>
      </c>
    </row>
    <row r="22" spans="1:10" x14ac:dyDescent="0.15">
      <c r="A22" t="s">
        <v>222</v>
      </c>
    </row>
    <row r="23" spans="1:10" x14ac:dyDescent="0.15">
      <c r="B23" t="s">
        <v>849</v>
      </c>
      <c r="J23" t="s">
        <v>850</v>
      </c>
    </row>
    <row r="24" spans="1:10" x14ac:dyDescent="0.15">
      <c r="J24" t="s">
        <v>501</v>
      </c>
    </row>
    <row r="25" spans="1:10" x14ac:dyDescent="0.15">
      <c r="A25" t="s">
        <v>227</v>
      </c>
    </row>
    <row r="26" spans="1:10" x14ac:dyDescent="0.15">
      <c r="B26" t="s">
        <v>228</v>
      </c>
    </row>
    <row r="27" spans="1:10" x14ac:dyDescent="0.15">
      <c r="B27" t="s">
        <v>266</v>
      </c>
    </row>
    <row r="28" spans="1:10" x14ac:dyDescent="0.15">
      <c r="A28" t="s">
        <v>26</v>
      </c>
    </row>
    <row r="29" spans="1:10" x14ac:dyDescent="0.15">
      <c r="B29" t="s">
        <v>399</v>
      </c>
    </row>
    <row r="30" spans="1:10" x14ac:dyDescent="0.15">
      <c r="A30" t="s">
        <v>232</v>
      </c>
    </row>
    <row r="31" spans="1:10" x14ac:dyDescent="0.15">
      <c r="B31" t="s">
        <v>234</v>
      </c>
    </row>
    <row r="32" spans="1:10" x14ac:dyDescent="0.15">
      <c r="A32" t="s">
        <v>15</v>
      </c>
    </row>
    <row r="33" spans="1:12" x14ac:dyDescent="0.15">
      <c r="B33" t="s">
        <v>851</v>
      </c>
    </row>
    <row r="34" spans="1:12" x14ac:dyDescent="0.15">
      <c r="B34" t="s">
        <v>245</v>
      </c>
    </row>
    <row r="35" spans="1:12" x14ac:dyDescent="0.15">
      <c r="B35" t="s">
        <v>400</v>
      </c>
    </row>
    <row r="36" spans="1:12" x14ac:dyDescent="0.15">
      <c r="B36" t="s">
        <v>248</v>
      </c>
    </row>
    <row r="37" spans="1:12" x14ac:dyDescent="0.15">
      <c r="B37" t="s">
        <v>249</v>
      </c>
      <c r="L37" s="2"/>
    </row>
    <row r="38" spans="1:12" x14ac:dyDescent="0.15">
      <c r="B38" t="s">
        <v>251</v>
      </c>
    </row>
    <row r="39" spans="1:12" x14ac:dyDescent="0.15">
      <c r="B39" t="s">
        <v>852</v>
      </c>
    </row>
    <row r="40" spans="1:12" x14ac:dyDescent="0.15">
      <c r="A40" t="s">
        <v>12</v>
      </c>
      <c r="C40" s="2"/>
    </row>
    <row r="41" spans="1:12" x14ac:dyDescent="0.15">
      <c r="B41" t="s">
        <v>410</v>
      </c>
    </row>
    <row r="42" spans="1:12" x14ac:dyDescent="0.15">
      <c r="B42" t="s">
        <v>875</v>
      </c>
    </row>
    <row r="43" spans="1:12" x14ac:dyDescent="0.15">
      <c r="B43" t="s">
        <v>402</v>
      </c>
    </row>
    <row r="44" spans="1:12" x14ac:dyDescent="0.15">
      <c r="B44" t="s">
        <v>229</v>
      </c>
    </row>
    <row r="45" spans="1:12" x14ac:dyDescent="0.15">
      <c r="B45" t="s">
        <v>230</v>
      </c>
    </row>
    <row r="46" spans="1:12" x14ac:dyDescent="0.15">
      <c r="B46" t="s">
        <v>857</v>
      </c>
    </row>
    <row r="47" spans="1:12" x14ac:dyDescent="0.15">
      <c r="A47" t="s">
        <v>237</v>
      </c>
    </row>
    <row r="48" spans="1:12" x14ac:dyDescent="0.15">
      <c r="B48" t="s">
        <v>923</v>
      </c>
      <c r="J48" t="s">
        <v>493</v>
      </c>
    </row>
    <row r="49" spans="1:12" x14ac:dyDescent="0.15">
      <c r="B49" t="s">
        <v>867</v>
      </c>
      <c r="J49" t="s">
        <v>858</v>
      </c>
    </row>
    <row r="50" spans="1:12" x14ac:dyDescent="0.15">
      <c r="A50" t="s">
        <v>252</v>
      </c>
      <c r="D50" s="2"/>
      <c r="L50" s="4"/>
    </row>
    <row r="51" spans="1:12" x14ac:dyDescent="0.15">
      <c r="B51" t="s">
        <v>253</v>
      </c>
      <c r="D51" s="4"/>
      <c r="L51" s="4"/>
    </row>
    <row r="52" spans="1:12" x14ac:dyDescent="0.15">
      <c r="B52" t="s">
        <v>254</v>
      </c>
      <c r="D52" s="4"/>
      <c r="L52" s="4"/>
    </row>
    <row r="53" spans="1:12" x14ac:dyDescent="0.15">
      <c r="B53" t="s">
        <v>255</v>
      </c>
    </row>
    <row r="54" spans="1:12" x14ac:dyDescent="0.15">
      <c r="B54" t="s">
        <v>256</v>
      </c>
    </row>
    <row r="55" spans="1:12" x14ac:dyDescent="0.15">
      <c r="B55" t="s">
        <v>411</v>
      </c>
    </row>
    <row r="56" spans="1:12" x14ac:dyDescent="0.15">
      <c r="B56" t="s">
        <v>257</v>
      </c>
    </row>
    <row r="57" spans="1:12" x14ac:dyDescent="0.15">
      <c r="B57" t="s">
        <v>925</v>
      </c>
    </row>
    <row r="58" spans="1:12" x14ac:dyDescent="0.15">
      <c r="B58" t="s">
        <v>260</v>
      </c>
    </row>
    <row r="59" spans="1:12" x14ac:dyDescent="0.15">
      <c r="B59" t="s">
        <v>860</v>
      </c>
    </row>
    <row r="60" spans="1:12" x14ac:dyDescent="0.15">
      <c r="A60" t="s">
        <v>224</v>
      </c>
    </row>
    <row r="61" spans="1:12" x14ac:dyDescent="0.15">
      <c r="B61" t="s">
        <v>924</v>
      </c>
      <c r="C61" s="3"/>
      <c r="J61" t="s">
        <v>898</v>
      </c>
    </row>
    <row r="62" spans="1:12" x14ac:dyDescent="0.15">
      <c r="B62" t="s">
        <v>277</v>
      </c>
      <c r="J62" t="s">
        <v>861</v>
      </c>
    </row>
    <row r="64" spans="1:12" x14ac:dyDescent="0.15">
      <c r="A64" t="s">
        <v>868</v>
      </c>
    </row>
    <row r="65" spans="1:3" x14ac:dyDescent="0.15">
      <c r="B65" t="s">
        <v>862</v>
      </c>
    </row>
    <row r="66" spans="1:3" x14ac:dyDescent="0.15">
      <c r="B66" t="s">
        <v>414</v>
      </c>
      <c r="C66" s="2"/>
    </row>
    <row r="67" spans="1:3" x14ac:dyDescent="0.15">
      <c r="B67" t="s">
        <v>274</v>
      </c>
      <c r="C67" s="5"/>
    </row>
    <row r="68" spans="1:3" x14ac:dyDescent="0.15">
      <c r="A68" t="s">
        <v>271</v>
      </c>
    </row>
    <row r="69" spans="1:3" x14ac:dyDescent="0.15">
      <c r="B69" t="s">
        <v>876</v>
      </c>
    </row>
    <row r="70" spans="1:3" x14ac:dyDescent="0.15">
      <c r="B70" t="s">
        <v>864</v>
      </c>
    </row>
    <row r="71" spans="1:3" x14ac:dyDescent="0.15">
      <c r="A71" t="s">
        <v>278</v>
      </c>
    </row>
    <row r="72" spans="1:3" x14ac:dyDescent="0.15">
      <c r="B72" t="s">
        <v>279</v>
      </c>
    </row>
    <row r="73" spans="1:3" x14ac:dyDescent="0.15">
      <c r="B73" t="s">
        <v>280</v>
      </c>
      <c r="C73" s="2"/>
    </row>
    <row r="74" spans="1:3" x14ac:dyDescent="0.15">
      <c r="C74" s="2"/>
    </row>
    <row r="75" spans="1:3" x14ac:dyDescent="0.15">
      <c r="A75" t="s">
        <v>235</v>
      </c>
    </row>
    <row r="76" spans="1:3" x14ac:dyDescent="0.15">
      <c r="B76" t="s">
        <v>236</v>
      </c>
      <c r="C76" s="4"/>
    </row>
    <row r="77" spans="1:3" x14ac:dyDescent="0.15">
      <c r="A77" t="s">
        <v>863</v>
      </c>
      <c r="C77" s="2"/>
    </row>
    <row r="78" spans="1:3" x14ac:dyDescent="0.15">
      <c r="B78" t="s">
        <v>240</v>
      </c>
    </row>
    <row r="79" spans="1:3" x14ac:dyDescent="0.15">
      <c r="A79" t="s">
        <v>241</v>
      </c>
    </row>
    <row r="80" spans="1:3" x14ac:dyDescent="0.15">
      <c r="B80" t="s">
        <v>859</v>
      </c>
    </row>
    <row r="81" spans="1:10" x14ac:dyDescent="0.15">
      <c r="B81" t="s">
        <v>926</v>
      </c>
      <c r="C81" s="2"/>
      <c r="J81" t="s">
        <v>327</v>
      </c>
    </row>
    <row r="82" spans="1:10" x14ac:dyDescent="0.15">
      <c r="B82" t="s">
        <v>899</v>
      </c>
      <c r="C82" s="2"/>
      <c r="J82" t="s">
        <v>871</v>
      </c>
    </row>
    <row r="83" spans="1:10" x14ac:dyDescent="0.15">
      <c r="C83" s="2"/>
    </row>
    <row r="84" spans="1:10" x14ac:dyDescent="0.15">
      <c r="A84" t="s">
        <v>282</v>
      </c>
    </row>
    <row r="85" spans="1:10" x14ac:dyDescent="0.15">
      <c r="B85" t="s">
        <v>910</v>
      </c>
    </row>
    <row r="86" spans="1:10" x14ac:dyDescent="0.15">
      <c r="B86" t="s">
        <v>872</v>
      </c>
    </row>
    <row r="87" spans="1:10" x14ac:dyDescent="0.15">
      <c r="B87" t="s">
        <v>896</v>
      </c>
    </row>
    <row r="88" spans="1:10" x14ac:dyDescent="0.15">
      <c r="B88" t="s">
        <v>895</v>
      </c>
      <c r="J88" t="s">
        <v>467</v>
      </c>
    </row>
    <row r="89" spans="1:10" x14ac:dyDescent="0.15">
      <c r="A89" t="s">
        <v>285</v>
      </c>
      <c r="J89" t="s">
        <v>897</v>
      </c>
    </row>
    <row r="90" spans="1:10" x14ac:dyDescent="0.15">
      <c r="A90" t="s">
        <v>288</v>
      </c>
    </row>
    <row r="91" spans="1:10" x14ac:dyDescent="0.15">
      <c r="B91" t="s">
        <v>800</v>
      </c>
    </row>
    <row r="92" spans="1:10" x14ac:dyDescent="0.15">
      <c r="B92" t="s">
        <v>911</v>
      </c>
    </row>
    <row r="93" spans="1:10" x14ac:dyDescent="0.15">
      <c r="B93" t="s">
        <v>873</v>
      </c>
    </row>
    <row r="94" spans="1:10" x14ac:dyDescent="0.15">
      <c r="B94" t="s">
        <v>900</v>
      </c>
    </row>
    <row r="96" spans="1:10" x14ac:dyDescent="0.15">
      <c r="A96" t="s">
        <v>293</v>
      </c>
    </row>
    <row r="97" spans="2:7" x14ac:dyDescent="0.15">
      <c r="B97" t="s">
        <v>877</v>
      </c>
    </row>
    <row r="98" spans="2:7" x14ac:dyDescent="0.15">
      <c r="B98" t="s">
        <v>869</v>
      </c>
    </row>
    <row r="99" spans="2:7" x14ac:dyDescent="0.15">
      <c r="C99" t="s">
        <v>23</v>
      </c>
      <c r="D99" t="s">
        <v>21</v>
      </c>
      <c r="E99" t="s">
        <v>16</v>
      </c>
      <c r="F99" t="s">
        <v>25</v>
      </c>
      <c r="G99" t="s">
        <v>14</v>
      </c>
    </row>
    <row r="100" spans="2:7" x14ac:dyDescent="0.15">
      <c r="E100" t="s">
        <v>481</v>
      </c>
      <c r="F100" t="s">
        <v>483</v>
      </c>
    </row>
    <row r="101" spans="2:7" x14ac:dyDescent="0.15">
      <c r="D101" t="s">
        <v>480</v>
      </c>
    </row>
    <row r="102" spans="2:7" x14ac:dyDescent="0.15">
      <c r="E102" t="s">
        <v>484</v>
      </c>
      <c r="F102" t="s">
        <v>505</v>
      </c>
      <c r="G102" t="s">
        <v>484</v>
      </c>
    </row>
    <row r="103" spans="2:7" x14ac:dyDescent="0.15">
      <c r="C103" t="s">
        <v>468</v>
      </c>
      <c r="D103" t="s">
        <v>469</v>
      </c>
      <c r="E103" t="s">
        <v>499</v>
      </c>
      <c r="F103" t="s">
        <v>500</v>
      </c>
      <c r="G103" t="s">
        <v>468</v>
      </c>
    </row>
    <row r="104" spans="2:7" x14ac:dyDescent="0.15">
      <c r="C104" t="s">
        <v>473</v>
      </c>
      <c r="D104" t="s">
        <v>473</v>
      </c>
      <c r="E104" t="s">
        <v>473</v>
      </c>
      <c r="F104" t="s">
        <v>473</v>
      </c>
      <c r="G104" t="s">
        <v>473</v>
      </c>
    </row>
    <row r="105" spans="2:7" x14ac:dyDescent="0.15">
      <c r="C105" t="s">
        <v>502</v>
      </c>
      <c r="D105" t="s">
        <v>477</v>
      </c>
      <c r="E105" t="s">
        <v>878</v>
      </c>
      <c r="F105" t="s">
        <v>488</v>
      </c>
      <c r="G105" t="s">
        <v>501</v>
      </c>
    </row>
    <row r="106" spans="2:7" x14ac:dyDescent="0.15">
      <c r="C106" t="s">
        <v>475</v>
      </c>
      <c r="D106" t="s">
        <v>475</v>
      </c>
      <c r="E106" t="s">
        <v>504</v>
      </c>
      <c r="F106" t="s">
        <v>472</v>
      </c>
      <c r="G106" t="s">
        <v>488</v>
      </c>
    </row>
    <row r="108" spans="2:7" x14ac:dyDescent="0.15">
      <c r="B108" t="s">
        <v>428</v>
      </c>
    </row>
    <row r="109" spans="2:7" x14ac:dyDescent="0.15">
      <c r="C109" t="s">
        <v>922</v>
      </c>
    </row>
    <row r="110" spans="2:7" x14ac:dyDescent="0.15">
      <c r="C110" t="s">
        <v>408</v>
      </c>
    </row>
    <row r="111" spans="2:7" x14ac:dyDescent="0.15">
      <c r="C111" t="s">
        <v>409</v>
      </c>
    </row>
    <row r="112" spans="2:7" x14ac:dyDescent="0.15">
      <c r="C112" t="s">
        <v>419</v>
      </c>
    </row>
    <row r="114" spans="1:10" x14ac:dyDescent="0.15">
      <c r="A114" t="s">
        <v>12</v>
      </c>
    </row>
    <row r="115" spans="1:10" x14ac:dyDescent="0.15">
      <c r="B115" t="s">
        <v>894</v>
      </c>
      <c r="J115" t="s">
        <v>901</v>
      </c>
    </row>
    <row r="116" spans="1:10" x14ac:dyDescent="0.15">
      <c r="J116" t="s">
        <v>487</v>
      </c>
    </row>
    <row r="117" spans="1:10" x14ac:dyDescent="0.15">
      <c r="A117" t="s">
        <v>26</v>
      </c>
    </row>
    <row r="118" spans="1:10" x14ac:dyDescent="0.15">
      <c r="B118" t="s">
        <v>870</v>
      </c>
    </row>
    <row r="119" spans="1:10" x14ac:dyDescent="0.15">
      <c r="A119" t="s">
        <v>216</v>
      </c>
    </row>
    <row r="120" spans="1:10" x14ac:dyDescent="0.15">
      <c r="B120" t="s">
        <v>421</v>
      </c>
    </row>
    <row r="121" spans="1:10" x14ac:dyDescent="0.15">
      <c r="B121" t="s">
        <v>423</v>
      </c>
    </row>
    <row r="122" spans="1:10" x14ac:dyDescent="0.15">
      <c r="B122" t="s">
        <v>440</v>
      </c>
    </row>
    <row r="123" spans="1:10" x14ac:dyDescent="0.15">
      <c r="B123" t="s">
        <v>422</v>
      </c>
    </row>
    <row r="124" spans="1:10" x14ac:dyDescent="0.15">
      <c r="B124" t="s">
        <v>424</v>
      </c>
    </row>
    <row r="125" spans="1:10" x14ac:dyDescent="0.15">
      <c r="B125" t="s">
        <v>425</v>
      </c>
    </row>
    <row r="126" spans="1:10" x14ac:dyDescent="0.15">
      <c r="B126" t="s">
        <v>426</v>
      </c>
      <c r="C126" s="2"/>
    </row>
    <row r="127" spans="1:10" x14ac:dyDescent="0.15">
      <c r="A127" t="s">
        <v>430</v>
      </c>
    </row>
    <row r="128" spans="1:10" x14ac:dyDescent="0.15">
      <c r="B128" t="s">
        <v>429</v>
      </c>
    </row>
    <row r="129" spans="1:3" x14ac:dyDescent="0.15">
      <c r="B129" t="s">
        <v>435</v>
      </c>
    </row>
    <row r="130" spans="1:3" x14ac:dyDescent="0.15">
      <c r="B130" t="s">
        <v>434</v>
      </c>
    </row>
    <row r="132" spans="1:3" x14ac:dyDescent="0.15">
      <c r="A132" t="s">
        <v>431</v>
      </c>
    </row>
    <row r="133" spans="1:3" x14ac:dyDescent="0.15">
      <c r="B133" t="s">
        <v>786</v>
      </c>
    </row>
    <row r="134" spans="1:3" x14ac:dyDescent="0.15">
      <c r="B134" t="s">
        <v>799</v>
      </c>
    </row>
    <row r="135" spans="1:3" x14ac:dyDescent="0.15">
      <c r="B135" t="s">
        <v>794</v>
      </c>
    </row>
    <row r="136" spans="1:3" x14ac:dyDescent="0.15">
      <c r="C136" t="s">
        <v>787</v>
      </c>
    </row>
    <row r="137" spans="1:3" x14ac:dyDescent="0.15">
      <c r="C137" t="s">
        <v>788</v>
      </c>
    </row>
    <row r="138" spans="1:3" x14ac:dyDescent="0.15">
      <c r="C138" t="s">
        <v>789</v>
      </c>
    </row>
    <row r="140" spans="1:3" x14ac:dyDescent="0.15">
      <c r="A140" t="s">
        <v>12</v>
      </c>
    </row>
    <row r="141" spans="1:3" x14ac:dyDescent="0.15">
      <c r="B141" t="s">
        <v>793</v>
      </c>
    </row>
    <row r="142" spans="1:3" x14ac:dyDescent="0.15">
      <c r="C142" t="s">
        <v>790</v>
      </c>
    </row>
    <row r="143" spans="1:3" x14ac:dyDescent="0.15">
      <c r="C143" t="s">
        <v>791</v>
      </c>
    </row>
    <row r="144" spans="1:3" x14ac:dyDescent="0.15">
      <c r="C144" t="s">
        <v>792</v>
      </c>
    </row>
    <row r="145" spans="1:3" x14ac:dyDescent="0.15">
      <c r="B145" t="s">
        <v>151</v>
      </c>
    </row>
    <row r="146" spans="1:3" x14ac:dyDescent="0.15">
      <c r="B146" t="s">
        <v>152</v>
      </c>
    </row>
    <row r="148" spans="1:3" x14ac:dyDescent="0.15">
      <c r="A148" t="s">
        <v>444</v>
      </c>
    </row>
    <row r="149" spans="1:3" x14ac:dyDescent="0.15">
      <c r="B149" t="s">
        <v>445</v>
      </c>
    </row>
    <row r="150" spans="1:3" x14ac:dyDescent="0.15">
      <c r="B150" t="s">
        <v>446</v>
      </c>
    </row>
    <row r="151" spans="1:3" x14ac:dyDescent="0.15">
      <c r="B151" t="s">
        <v>797</v>
      </c>
    </row>
    <row r="152" spans="1:3" x14ac:dyDescent="0.15">
      <c r="C152" t="s">
        <v>796</v>
      </c>
    </row>
    <row r="153" spans="1:3" x14ac:dyDescent="0.15">
      <c r="C153" t="s">
        <v>798</v>
      </c>
    </row>
    <row r="154" spans="1:3" x14ac:dyDescent="0.15">
      <c r="B154" t="s">
        <v>447</v>
      </c>
    </row>
    <row r="155" spans="1:3" x14ac:dyDescent="0.15">
      <c r="B155" t="s">
        <v>795</v>
      </c>
    </row>
    <row r="157" spans="1:3" x14ac:dyDescent="0.15">
      <c r="A157" t="s">
        <v>450</v>
      </c>
    </row>
    <row r="158" spans="1:3" x14ac:dyDescent="0.15">
      <c r="B158" t="s">
        <v>451</v>
      </c>
    </row>
    <row r="159" spans="1:3" x14ac:dyDescent="0.15">
      <c r="B159" t="s">
        <v>454</v>
      </c>
    </row>
    <row r="160" spans="1:3" x14ac:dyDescent="0.15">
      <c r="C160" t="s">
        <v>455</v>
      </c>
    </row>
    <row r="161" spans="2:3" x14ac:dyDescent="0.15">
      <c r="B161" t="s">
        <v>452</v>
      </c>
    </row>
    <row r="162" spans="2:3" x14ac:dyDescent="0.15">
      <c r="C162" t="s">
        <v>441</v>
      </c>
    </row>
    <row r="163" spans="2:3" x14ac:dyDescent="0.15">
      <c r="C163" t="s">
        <v>438</v>
      </c>
    </row>
    <row r="164" spans="2:3" x14ac:dyDescent="0.15">
      <c r="C164" t="s">
        <v>439</v>
      </c>
    </row>
    <row r="165" spans="2:3" x14ac:dyDescent="0.15">
      <c r="C165" t="s">
        <v>453</v>
      </c>
    </row>
    <row r="166" spans="2:3" x14ac:dyDescent="0.15">
      <c r="B166" t="s">
        <v>162</v>
      </c>
    </row>
    <row r="168" spans="2:3" x14ac:dyDescent="0.15">
      <c r="B168" t="s">
        <v>163</v>
      </c>
    </row>
    <row r="169" spans="2:3" x14ac:dyDescent="0.15">
      <c r="B169" t="s">
        <v>164</v>
      </c>
    </row>
    <row r="171" spans="2:3" x14ac:dyDescent="0.15">
      <c r="B171" t="s">
        <v>165</v>
      </c>
    </row>
    <row r="172" spans="2:3" x14ac:dyDescent="0.15">
      <c r="B172" t="s">
        <v>166</v>
      </c>
    </row>
    <row r="173" spans="2:3" x14ac:dyDescent="0.15">
      <c r="B173" t="s">
        <v>167</v>
      </c>
    </row>
    <row r="174" spans="2:3" x14ac:dyDescent="0.15">
      <c r="B174" t="s">
        <v>168</v>
      </c>
    </row>
    <row r="175" spans="2:3" x14ac:dyDescent="0.15">
      <c r="B175" t="s">
        <v>169</v>
      </c>
    </row>
    <row r="176" spans="2:3" x14ac:dyDescent="0.15">
      <c r="B176" t="s">
        <v>170</v>
      </c>
    </row>
    <row r="178" spans="2:7" x14ac:dyDescent="0.15">
      <c r="C178" t="s">
        <v>4</v>
      </c>
      <c r="D178" t="s">
        <v>25</v>
      </c>
      <c r="E178" t="s">
        <v>21</v>
      </c>
      <c r="F178" t="s">
        <v>28</v>
      </c>
      <c r="G178" t="s">
        <v>842</v>
      </c>
    </row>
    <row r="179" spans="2:7" x14ac:dyDescent="0.15">
      <c r="C179" t="s">
        <v>485</v>
      </c>
      <c r="D179" t="s">
        <v>479</v>
      </c>
      <c r="E179" t="s">
        <v>480</v>
      </c>
      <c r="F179" t="s">
        <v>481</v>
      </c>
      <c r="G179" t="s">
        <v>483</v>
      </c>
    </row>
    <row r="180" spans="2:7" x14ac:dyDescent="0.15">
      <c r="C180" t="s">
        <v>485</v>
      </c>
      <c r="D180" t="s">
        <v>485</v>
      </c>
      <c r="E180" t="s">
        <v>485</v>
      </c>
      <c r="F180" t="s">
        <v>481</v>
      </c>
      <c r="G180" t="s">
        <v>485</v>
      </c>
    </row>
    <row r="181" spans="2:7" x14ac:dyDescent="0.15">
      <c r="C181" t="s">
        <v>484</v>
      </c>
      <c r="D181" t="s">
        <v>493</v>
      </c>
      <c r="E181" t="s">
        <v>485</v>
      </c>
      <c r="F181" t="s">
        <v>482</v>
      </c>
      <c r="G181" t="s">
        <v>484</v>
      </c>
    </row>
    <row r="182" spans="2:7" x14ac:dyDescent="0.15">
      <c r="C182" t="s">
        <v>467</v>
      </c>
      <c r="D182" t="s">
        <v>467</v>
      </c>
      <c r="E182" t="s">
        <v>467</v>
      </c>
      <c r="F182" t="s">
        <v>467</v>
      </c>
      <c r="G182" t="s">
        <v>467</v>
      </c>
    </row>
    <row r="183" spans="2:7" x14ac:dyDescent="0.15">
      <c r="C183" t="s">
        <v>468</v>
      </c>
      <c r="D183" t="s">
        <v>468</v>
      </c>
      <c r="E183" t="s">
        <v>469</v>
      </c>
      <c r="F183" t="s">
        <v>471</v>
      </c>
      <c r="G183" t="s">
        <v>470</v>
      </c>
    </row>
    <row r="184" spans="2:7" x14ac:dyDescent="0.15">
      <c r="C184" t="s">
        <v>473</v>
      </c>
      <c r="D184" t="s">
        <v>473</v>
      </c>
      <c r="E184" t="s">
        <v>473</v>
      </c>
      <c r="F184" t="s">
        <v>473</v>
      </c>
      <c r="G184" t="s">
        <v>473</v>
      </c>
    </row>
    <row r="185" spans="2:7" x14ac:dyDescent="0.15">
      <c r="C185" t="s">
        <v>475</v>
      </c>
      <c r="D185" t="s">
        <v>488</v>
      </c>
      <c r="E185" t="s">
        <v>487</v>
      </c>
      <c r="G185" t="s">
        <v>478</v>
      </c>
    </row>
    <row r="186" spans="2:7" x14ac:dyDescent="0.15">
      <c r="C186" t="s">
        <v>476</v>
      </c>
      <c r="D186" t="s">
        <v>486</v>
      </c>
      <c r="E186" t="s">
        <v>477</v>
      </c>
      <c r="F186" t="s">
        <v>472</v>
      </c>
      <c r="G186" t="s">
        <v>474</v>
      </c>
    </row>
    <row r="188" spans="2:7" x14ac:dyDescent="0.15">
      <c r="B188" t="s">
        <v>490</v>
      </c>
    </row>
    <row r="189" spans="2:7" x14ac:dyDescent="0.15">
      <c r="B189" t="s">
        <v>489</v>
      </c>
    </row>
    <row r="190" spans="2:7" x14ac:dyDescent="0.15">
      <c r="B190" t="s">
        <v>494</v>
      </c>
    </row>
    <row r="191" spans="2:7" x14ac:dyDescent="0.15">
      <c r="B191" t="s">
        <v>456</v>
      </c>
    </row>
    <row r="192" spans="2:7" x14ac:dyDescent="0.15">
      <c r="B192" t="s">
        <v>457</v>
      </c>
    </row>
    <row r="193" spans="2:2" x14ac:dyDescent="0.15">
      <c r="B193" t="s">
        <v>458</v>
      </c>
    </row>
    <row r="194" spans="2:2" x14ac:dyDescent="0.15">
      <c r="B194" t="s">
        <v>459</v>
      </c>
    </row>
    <row r="196" spans="2:2" x14ac:dyDescent="0.15">
      <c r="B196" t="s">
        <v>179</v>
      </c>
    </row>
    <row r="197" spans="2:2" x14ac:dyDescent="0.15">
      <c r="B197" t="s">
        <v>460</v>
      </c>
    </row>
    <row r="198" spans="2:2" x14ac:dyDescent="0.15">
      <c r="B198" t="s">
        <v>461</v>
      </c>
    </row>
    <row r="199" spans="2:2" x14ac:dyDescent="0.15">
      <c r="B199" t="s">
        <v>491</v>
      </c>
    </row>
    <row r="200" spans="2:2" x14ac:dyDescent="0.15">
      <c r="B200" t="s">
        <v>492</v>
      </c>
    </row>
    <row r="201" spans="2:2" x14ac:dyDescent="0.15">
      <c r="B201" t="s">
        <v>462</v>
      </c>
    </row>
    <row r="202" spans="2:2" x14ac:dyDescent="0.15">
      <c r="B202" t="s">
        <v>463</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selection activeCell="A84" sqref="A84"/>
    </sheetView>
  </sheetViews>
  <sheetFormatPr defaultRowHeight="13.5" x14ac:dyDescent="0.15"/>
  <cols>
    <col min="1" max="1" width="12.625" customWidth="1"/>
    <col min="2" max="2" width="9.625" customWidth="1"/>
    <col min="3" max="5" width="6.625" customWidth="1"/>
    <col min="6" max="6" width="3.625" customWidth="1"/>
    <col min="8" max="13" width="6.625" customWidth="1"/>
  </cols>
  <sheetData>
    <row r="1" spans="1:14" x14ac:dyDescent="0.15">
      <c r="C1" t="s">
        <v>30</v>
      </c>
      <c r="D1" t="s">
        <v>31</v>
      </c>
      <c r="E1" t="s">
        <v>184</v>
      </c>
      <c r="G1" s="1"/>
      <c r="H1" s="1">
        <v>1</v>
      </c>
      <c r="I1" s="1">
        <v>2</v>
      </c>
      <c r="J1" s="1">
        <v>3</v>
      </c>
      <c r="K1" s="1">
        <v>4</v>
      </c>
      <c r="L1" s="1">
        <v>5</v>
      </c>
      <c r="M1" s="1">
        <v>6</v>
      </c>
      <c r="N1" s="1" t="s">
        <v>891</v>
      </c>
    </row>
    <row r="2" spans="1:14" x14ac:dyDescent="0.15">
      <c r="A2" t="s">
        <v>32</v>
      </c>
      <c r="C2">
        <v>2100</v>
      </c>
      <c r="E2">
        <v>2100</v>
      </c>
      <c r="G2" s="7"/>
      <c r="H2" s="7"/>
      <c r="I2" s="7"/>
      <c r="J2" s="7"/>
      <c r="K2" s="7"/>
      <c r="L2" s="7"/>
      <c r="M2" s="7"/>
      <c r="N2" s="7"/>
    </row>
    <row r="3" spans="1:14" x14ac:dyDescent="0.15">
      <c r="A3" t="s">
        <v>26</v>
      </c>
      <c r="D3">
        <v>300</v>
      </c>
      <c r="E3">
        <f t="shared" ref="E3:E43" si="0">E2+C:C-D:D</f>
        <v>1800</v>
      </c>
      <c r="G3" s="7"/>
      <c r="H3" s="7" t="s">
        <v>4</v>
      </c>
      <c r="I3" s="7"/>
      <c r="J3" s="7"/>
      <c r="K3" s="7"/>
      <c r="L3" s="7"/>
      <c r="M3" s="7"/>
      <c r="N3" s="7"/>
    </row>
    <row r="4" spans="1:14" x14ac:dyDescent="0.15">
      <c r="A4" t="s">
        <v>190</v>
      </c>
      <c r="B4" t="s">
        <v>5</v>
      </c>
      <c r="D4">
        <v>100</v>
      </c>
      <c r="E4">
        <f t="shared" si="0"/>
        <v>1700</v>
      </c>
      <c r="G4" s="7" t="s">
        <v>5</v>
      </c>
      <c r="H4" s="7" t="str">
        <f>H3</f>
        <v>カタリナ</v>
      </c>
      <c r="I4" s="7"/>
      <c r="J4" s="7" t="s">
        <v>6</v>
      </c>
      <c r="K4" s="7" t="s">
        <v>7</v>
      </c>
      <c r="L4" s="7"/>
      <c r="M4" s="7"/>
      <c r="N4" s="7"/>
    </row>
    <row r="5" spans="1:14" x14ac:dyDescent="0.15">
      <c r="A5" t="s">
        <v>22</v>
      </c>
      <c r="D5">
        <v>1000</v>
      </c>
      <c r="E5">
        <f t="shared" si="0"/>
        <v>700</v>
      </c>
      <c r="G5" s="7" t="s">
        <v>12</v>
      </c>
      <c r="H5" s="7" t="str">
        <f t="shared" ref="H5:M20" si="1">H4</f>
        <v>カタリナ</v>
      </c>
      <c r="I5" s="7"/>
      <c r="J5" s="7" t="s">
        <v>6</v>
      </c>
      <c r="K5" s="7" t="s">
        <v>7</v>
      </c>
      <c r="L5" s="7" t="s">
        <v>8</v>
      </c>
      <c r="M5" s="7"/>
      <c r="N5" s="7" t="s">
        <v>881</v>
      </c>
    </row>
    <row r="6" spans="1:14" x14ac:dyDescent="0.15">
      <c r="A6" t="s">
        <v>191</v>
      </c>
      <c r="B6" t="s">
        <v>192</v>
      </c>
      <c r="D6">
        <v>100</v>
      </c>
      <c r="E6">
        <f t="shared" si="0"/>
        <v>600</v>
      </c>
      <c r="G6" s="7" t="s">
        <v>26</v>
      </c>
      <c r="H6" s="7" t="str">
        <f t="shared" si="1"/>
        <v>カタリナ</v>
      </c>
      <c r="I6" s="7" t="s">
        <v>25</v>
      </c>
      <c r="J6" s="7" t="str">
        <f>J5</f>
        <v>ハリード</v>
      </c>
      <c r="K6" s="7" t="str">
        <f>K5</f>
        <v>エレン</v>
      </c>
      <c r="L6" s="7" t="str">
        <f t="shared" si="1"/>
        <v>ノーラ</v>
      </c>
      <c r="M6" s="7"/>
      <c r="N6" s="7" t="s">
        <v>880</v>
      </c>
    </row>
    <row r="7" spans="1:14" x14ac:dyDescent="0.15">
      <c r="A7" t="s">
        <v>185</v>
      </c>
      <c r="D7">
        <v>500</v>
      </c>
      <c r="E7">
        <f t="shared" si="0"/>
        <v>100</v>
      </c>
      <c r="G7" s="7" t="s">
        <v>15</v>
      </c>
      <c r="H7" s="7" t="str">
        <f t="shared" si="1"/>
        <v>カタリナ</v>
      </c>
      <c r="I7" s="7" t="str">
        <f t="shared" si="1"/>
        <v>ロビン</v>
      </c>
      <c r="J7" s="7" t="str">
        <f>J6</f>
        <v>ハリード</v>
      </c>
      <c r="K7" s="7" t="str">
        <f>K6</f>
        <v>エレン</v>
      </c>
      <c r="L7" s="7" t="str">
        <f t="shared" si="1"/>
        <v>ノーラ</v>
      </c>
      <c r="M7" s="7" t="s">
        <v>14</v>
      </c>
      <c r="N7" s="7" t="s">
        <v>892</v>
      </c>
    </row>
    <row r="8" spans="1:14" x14ac:dyDescent="0.15">
      <c r="A8" t="s">
        <v>188</v>
      </c>
      <c r="C8">
        <v>2000</v>
      </c>
      <c r="E8">
        <f t="shared" si="0"/>
        <v>2100</v>
      </c>
      <c r="G8" s="7" t="s">
        <v>12</v>
      </c>
      <c r="H8" s="7" t="str">
        <f t="shared" si="1"/>
        <v>カタリナ</v>
      </c>
      <c r="I8" s="7" t="str">
        <f t="shared" si="1"/>
        <v>ロビン</v>
      </c>
      <c r="J8" s="7" t="str">
        <f>J7</f>
        <v>ハリード</v>
      </c>
      <c r="K8" s="7" t="s">
        <v>11</v>
      </c>
      <c r="L8" s="7" t="str">
        <f t="shared" si="1"/>
        <v>ノーラ</v>
      </c>
      <c r="M8" s="7" t="str">
        <f t="shared" si="1"/>
        <v>ウンディーネ</v>
      </c>
      <c r="N8" s="7" t="s">
        <v>893</v>
      </c>
    </row>
    <row r="9" spans="1:14" x14ac:dyDescent="0.15">
      <c r="A9" t="s">
        <v>193</v>
      </c>
      <c r="B9" t="s">
        <v>25</v>
      </c>
      <c r="D9">
        <v>1500</v>
      </c>
      <c r="E9">
        <f t="shared" si="0"/>
        <v>600</v>
      </c>
      <c r="G9" s="7"/>
      <c r="H9" s="7" t="str">
        <f t="shared" si="1"/>
        <v>カタリナ</v>
      </c>
      <c r="I9" s="7" t="str">
        <f t="shared" si="1"/>
        <v>ロビン</v>
      </c>
      <c r="J9" s="7" t="str">
        <f>J8</f>
        <v>ハリード</v>
      </c>
      <c r="K9" s="7" t="s">
        <v>9</v>
      </c>
      <c r="L9" s="7" t="str">
        <f t="shared" si="1"/>
        <v>ノーラ</v>
      </c>
      <c r="M9" s="7" t="str">
        <f t="shared" si="1"/>
        <v>ウンディーネ</v>
      </c>
      <c r="N9" s="7" t="s">
        <v>882</v>
      </c>
    </row>
    <row r="10" spans="1:14" x14ac:dyDescent="0.15">
      <c r="A10" t="s">
        <v>189</v>
      </c>
      <c r="C10">
        <v>5000</v>
      </c>
      <c r="E10">
        <f t="shared" si="0"/>
        <v>5600</v>
      </c>
      <c r="G10" s="7"/>
      <c r="H10" s="7" t="str">
        <f t="shared" si="1"/>
        <v>カタリナ</v>
      </c>
      <c r="I10" s="7" t="str">
        <f t="shared" si="1"/>
        <v>ロビン</v>
      </c>
      <c r="J10" s="7" t="str">
        <f>J9</f>
        <v>ハリード</v>
      </c>
      <c r="K10" s="7" t="s">
        <v>11</v>
      </c>
      <c r="L10" s="7" t="str">
        <f t="shared" si="1"/>
        <v>ノーラ</v>
      </c>
      <c r="M10" s="7" t="str">
        <f t="shared" si="1"/>
        <v>ウンディーネ</v>
      </c>
      <c r="N10" s="7"/>
    </row>
    <row r="11" spans="1:14" x14ac:dyDescent="0.15">
      <c r="A11" t="s">
        <v>193</v>
      </c>
      <c r="B11" t="s">
        <v>14</v>
      </c>
      <c r="D11">
        <v>1500</v>
      </c>
      <c r="E11">
        <f t="shared" si="0"/>
        <v>4100</v>
      </c>
      <c r="G11" s="7" t="s">
        <v>22</v>
      </c>
      <c r="H11" s="7" t="str">
        <f t="shared" si="1"/>
        <v>カタリナ</v>
      </c>
      <c r="I11" s="7" t="str">
        <f t="shared" si="1"/>
        <v>ロビン</v>
      </c>
      <c r="J11" s="7" t="str">
        <f>J10</f>
        <v>ハリード</v>
      </c>
      <c r="K11" s="7" t="s">
        <v>16</v>
      </c>
      <c r="L11" s="7" t="str">
        <f t="shared" si="1"/>
        <v>ノーラ</v>
      </c>
      <c r="M11" s="7" t="str">
        <f t="shared" si="1"/>
        <v>ウンディーネ</v>
      </c>
      <c r="N11" s="7" t="s">
        <v>883</v>
      </c>
    </row>
    <row r="12" spans="1:14" x14ac:dyDescent="0.15">
      <c r="A12" t="s">
        <v>211</v>
      </c>
      <c r="C12">
        <v>5000</v>
      </c>
      <c r="E12">
        <f t="shared" si="0"/>
        <v>9100</v>
      </c>
      <c r="G12" s="7" t="s">
        <v>185</v>
      </c>
      <c r="H12" s="7" t="str">
        <f t="shared" si="1"/>
        <v>カタリナ</v>
      </c>
      <c r="I12" s="7" t="str">
        <f t="shared" si="1"/>
        <v>ロビン</v>
      </c>
      <c r="J12" s="7" t="str">
        <f>J11</f>
        <v>ハリード</v>
      </c>
      <c r="K12" s="7" t="s">
        <v>16</v>
      </c>
      <c r="L12" s="7" t="s">
        <v>11</v>
      </c>
      <c r="M12" s="7" t="str">
        <f t="shared" si="1"/>
        <v>ウンディーネ</v>
      </c>
      <c r="N12" s="7"/>
    </row>
    <row r="13" spans="1:14" x14ac:dyDescent="0.15">
      <c r="A13" t="s">
        <v>208</v>
      </c>
      <c r="B13" t="s">
        <v>204</v>
      </c>
      <c r="C13">
        <v>600</v>
      </c>
      <c r="E13">
        <f t="shared" si="0"/>
        <v>9700</v>
      </c>
      <c r="G13" s="7" t="s">
        <v>20</v>
      </c>
      <c r="H13" s="7" t="str">
        <f t="shared" si="1"/>
        <v>カタリナ</v>
      </c>
      <c r="I13" s="7" t="str">
        <f t="shared" si="1"/>
        <v>ロビン</v>
      </c>
      <c r="J13" s="7" t="s">
        <v>21</v>
      </c>
      <c r="K13" s="7" t="str">
        <f>K12</f>
        <v>ハーマン</v>
      </c>
      <c r="L13" s="7"/>
      <c r="M13" s="7" t="str">
        <f t="shared" si="1"/>
        <v>ウンディーネ</v>
      </c>
      <c r="N13" s="7" t="s">
        <v>884</v>
      </c>
    </row>
    <row r="14" spans="1:14" x14ac:dyDescent="0.15">
      <c r="A14" t="s">
        <v>505</v>
      </c>
      <c r="D14">
        <v>1200</v>
      </c>
      <c r="E14">
        <f t="shared" si="0"/>
        <v>8500</v>
      </c>
      <c r="G14" s="7" t="s">
        <v>18</v>
      </c>
      <c r="H14" s="7" t="str">
        <f t="shared" si="1"/>
        <v>カタリナ</v>
      </c>
      <c r="I14" s="7" t="str">
        <f t="shared" si="1"/>
        <v>ロビン</v>
      </c>
      <c r="J14" s="7" t="str">
        <f t="shared" si="1"/>
        <v>ボストン</v>
      </c>
      <c r="K14" s="7" t="str">
        <f>K13</f>
        <v>ハーマン</v>
      </c>
      <c r="L14" s="7"/>
      <c r="M14" s="7" t="s">
        <v>19</v>
      </c>
      <c r="N14" s="7" t="s">
        <v>885</v>
      </c>
    </row>
    <row r="15" spans="1:14" x14ac:dyDescent="0.15">
      <c r="A15" t="s">
        <v>203</v>
      </c>
      <c r="B15" t="s">
        <v>204</v>
      </c>
      <c r="C15">
        <v>2000</v>
      </c>
      <c r="E15">
        <f t="shared" si="0"/>
        <v>10500</v>
      </c>
      <c r="G15" s="7"/>
      <c r="H15" s="7" t="str">
        <f t="shared" si="1"/>
        <v>カタリナ</v>
      </c>
      <c r="I15" s="7" t="str">
        <f t="shared" si="1"/>
        <v>ロビン</v>
      </c>
      <c r="J15" s="7" t="str">
        <f t="shared" si="1"/>
        <v>ボストン</v>
      </c>
      <c r="K15" s="7" t="s">
        <v>16</v>
      </c>
      <c r="L15" s="7"/>
      <c r="M15" s="7" t="s">
        <v>14</v>
      </c>
      <c r="N15" s="7"/>
    </row>
    <row r="16" spans="1:14" x14ac:dyDescent="0.15">
      <c r="A16" t="s">
        <v>186</v>
      </c>
      <c r="D16">
        <v>100</v>
      </c>
      <c r="E16">
        <f t="shared" si="0"/>
        <v>10400</v>
      </c>
      <c r="G16" s="7" t="s">
        <v>24</v>
      </c>
      <c r="H16" s="7" t="str">
        <f t="shared" si="1"/>
        <v>カタリナ</v>
      </c>
      <c r="I16" s="7" t="str">
        <f t="shared" si="1"/>
        <v>ロビン</v>
      </c>
      <c r="J16" s="7" t="str">
        <f t="shared" si="1"/>
        <v>ボストン</v>
      </c>
      <c r="K16" s="7" t="str">
        <f>K15</f>
        <v>ハーマン</v>
      </c>
      <c r="L16" s="7" t="s">
        <v>23</v>
      </c>
      <c r="M16" s="7" t="s">
        <v>14</v>
      </c>
      <c r="N16" s="7" t="s">
        <v>887</v>
      </c>
    </row>
    <row r="17" spans="1:14" x14ac:dyDescent="0.15">
      <c r="A17" t="s">
        <v>783</v>
      </c>
      <c r="B17" t="s">
        <v>14</v>
      </c>
      <c r="D17">
        <v>2000</v>
      </c>
      <c r="E17">
        <f t="shared" si="0"/>
        <v>8400</v>
      </c>
      <c r="G17" s="1" t="s">
        <v>27</v>
      </c>
      <c r="H17" s="7" t="str">
        <f t="shared" si="1"/>
        <v>カタリナ</v>
      </c>
      <c r="I17" s="7" t="str">
        <f t="shared" si="1"/>
        <v>ロビン</v>
      </c>
      <c r="J17" s="7" t="str">
        <f t="shared" si="1"/>
        <v>ボストン</v>
      </c>
      <c r="K17" s="1" t="s">
        <v>28</v>
      </c>
      <c r="L17" s="7" t="str">
        <f t="shared" ref="L17:M19" si="2">L16</f>
        <v>バイメイニャン</v>
      </c>
      <c r="M17" s="7" t="str">
        <f t="shared" si="2"/>
        <v>ウンディーネ</v>
      </c>
      <c r="N17" s="7" t="s">
        <v>886</v>
      </c>
    </row>
    <row r="18" spans="1:14" x14ac:dyDescent="0.15">
      <c r="A18" t="s">
        <v>268</v>
      </c>
      <c r="B18" t="s">
        <v>269</v>
      </c>
      <c r="C18">
        <v>2000</v>
      </c>
      <c r="E18">
        <f t="shared" si="0"/>
        <v>10400</v>
      </c>
      <c r="G18" s="1" t="s">
        <v>185</v>
      </c>
      <c r="H18" s="7" t="str">
        <f t="shared" si="1"/>
        <v>カタリナ</v>
      </c>
      <c r="I18" s="7" t="str">
        <f t="shared" si="1"/>
        <v>ロビン</v>
      </c>
      <c r="J18" s="7" t="str">
        <f t="shared" si="1"/>
        <v>ボストン</v>
      </c>
      <c r="K18" s="7" t="str">
        <f t="shared" si="1"/>
        <v>ブラック</v>
      </c>
      <c r="L18" s="7" t="str">
        <f t="shared" si="2"/>
        <v>バイメイニャン</v>
      </c>
      <c r="M18" s="1" t="s">
        <v>11</v>
      </c>
      <c r="N18" s="1"/>
    </row>
    <row r="19" spans="1:14" x14ac:dyDescent="0.15">
      <c r="A19" t="s">
        <v>199</v>
      </c>
      <c r="B19" t="s">
        <v>21</v>
      </c>
      <c r="D19">
        <v>9999</v>
      </c>
      <c r="E19">
        <f t="shared" si="0"/>
        <v>401</v>
      </c>
      <c r="G19" s="1" t="s">
        <v>5</v>
      </c>
      <c r="H19" s="7" t="str">
        <f t="shared" si="1"/>
        <v>カタリナ</v>
      </c>
      <c r="I19" s="7" t="str">
        <f t="shared" si="1"/>
        <v>ロビン</v>
      </c>
      <c r="J19" s="7" t="str">
        <f t="shared" si="1"/>
        <v>ボストン</v>
      </c>
      <c r="K19" s="7" t="str">
        <f t="shared" si="1"/>
        <v>ブラック</v>
      </c>
      <c r="L19" s="7" t="str">
        <f t="shared" si="2"/>
        <v>バイメイニャン</v>
      </c>
      <c r="M19" s="1" t="s">
        <v>6</v>
      </c>
      <c r="N19" s="1"/>
    </row>
    <row r="20" spans="1:14" x14ac:dyDescent="0.15">
      <c r="A20" t="s">
        <v>268</v>
      </c>
      <c r="B20" t="s">
        <v>844</v>
      </c>
      <c r="C20">
        <v>1950</v>
      </c>
      <c r="E20">
        <f t="shared" si="0"/>
        <v>2351</v>
      </c>
      <c r="G20" s="1" t="s">
        <v>12</v>
      </c>
      <c r="H20" s="7" t="str">
        <f t="shared" si="1"/>
        <v>カタリナ</v>
      </c>
      <c r="I20" s="7" t="str">
        <f t="shared" si="1"/>
        <v>ロビン</v>
      </c>
      <c r="J20" s="7" t="str">
        <f t="shared" si="1"/>
        <v>ボストン</v>
      </c>
      <c r="K20" s="7" t="str">
        <f t="shared" si="1"/>
        <v>ブラック</v>
      </c>
      <c r="L20" s="7" t="s">
        <v>11</v>
      </c>
      <c r="M20" s="7" t="str">
        <f t="shared" ref="L20:M23" si="3">M19</f>
        <v>ハリード</v>
      </c>
      <c r="N20" s="1" t="s">
        <v>888</v>
      </c>
    </row>
    <row r="21" spans="1:14" x14ac:dyDescent="0.15">
      <c r="A21" t="s">
        <v>197</v>
      </c>
      <c r="B21" t="s">
        <v>3</v>
      </c>
      <c r="D21">
        <v>400</v>
      </c>
      <c r="E21">
        <f t="shared" si="0"/>
        <v>1951</v>
      </c>
      <c r="G21" s="1" t="s">
        <v>5</v>
      </c>
      <c r="H21" s="7" t="str">
        <f t="shared" ref="H21:K23" si="4">H20</f>
        <v>カタリナ</v>
      </c>
      <c r="I21" s="7" t="str">
        <f t="shared" si="4"/>
        <v>ロビン</v>
      </c>
      <c r="J21" s="7" t="str">
        <f t="shared" si="4"/>
        <v>ボストン</v>
      </c>
      <c r="K21" s="7" t="str">
        <f t="shared" si="4"/>
        <v>ブラック</v>
      </c>
      <c r="L21" s="1" t="s">
        <v>29</v>
      </c>
      <c r="M21" s="7" t="str">
        <f t="shared" si="3"/>
        <v>ハリード</v>
      </c>
      <c r="N21" s="1" t="s">
        <v>889</v>
      </c>
    </row>
    <row r="22" spans="1:14" x14ac:dyDescent="0.15">
      <c r="A22" t="s">
        <v>197</v>
      </c>
      <c r="B22" t="s">
        <v>16</v>
      </c>
      <c r="D22">
        <v>400</v>
      </c>
      <c r="E22">
        <f t="shared" si="0"/>
        <v>1551</v>
      </c>
      <c r="G22" s="1" t="s">
        <v>24</v>
      </c>
      <c r="H22" s="7" t="str">
        <f t="shared" si="4"/>
        <v>カタリナ</v>
      </c>
      <c r="I22" s="7" t="str">
        <f t="shared" si="4"/>
        <v>ロビン</v>
      </c>
      <c r="J22" s="7" t="str">
        <f>J21</f>
        <v>ボストン</v>
      </c>
      <c r="K22" s="7" t="str">
        <f t="shared" si="4"/>
        <v>ブラック</v>
      </c>
      <c r="L22" s="7" t="str">
        <f t="shared" si="3"/>
        <v>少年</v>
      </c>
      <c r="M22" s="1" t="s">
        <v>11</v>
      </c>
      <c r="N22" s="1" t="s">
        <v>890</v>
      </c>
    </row>
    <row r="23" spans="1:14" x14ac:dyDescent="0.15">
      <c r="A23" t="s">
        <v>197</v>
      </c>
      <c r="B23" t="s">
        <v>21</v>
      </c>
      <c r="D23">
        <v>400</v>
      </c>
      <c r="E23">
        <f t="shared" si="0"/>
        <v>1151</v>
      </c>
      <c r="G23" s="1"/>
      <c r="H23" s="7" t="str">
        <f t="shared" si="4"/>
        <v>カタリナ</v>
      </c>
      <c r="I23" s="7" t="str">
        <f t="shared" si="4"/>
        <v>ロビン</v>
      </c>
      <c r="J23" s="7" t="str">
        <f>J22</f>
        <v>ボストン</v>
      </c>
      <c r="K23" s="7" t="str">
        <f t="shared" si="4"/>
        <v>ブラック</v>
      </c>
      <c r="L23" s="7" t="str">
        <f t="shared" si="3"/>
        <v>少年</v>
      </c>
      <c r="M23" s="7" t="s">
        <v>842</v>
      </c>
      <c r="N23" s="1"/>
    </row>
    <row r="24" spans="1:14" x14ac:dyDescent="0.15">
      <c r="A24" t="s">
        <v>187</v>
      </c>
      <c r="C24">
        <v>10000</v>
      </c>
      <c r="E24">
        <f t="shared" si="0"/>
        <v>11151</v>
      </c>
      <c r="N24" s="1"/>
    </row>
    <row r="25" spans="1:14" x14ac:dyDescent="0.15">
      <c r="A25" t="s">
        <v>17</v>
      </c>
      <c r="D25">
        <v>200</v>
      </c>
      <c r="E25">
        <f t="shared" si="0"/>
        <v>10951</v>
      </c>
      <c r="N25" s="1"/>
    </row>
    <row r="26" spans="1:14" x14ac:dyDescent="0.15">
      <c r="A26" t="s">
        <v>874</v>
      </c>
      <c r="D26">
        <f>240*7</f>
        <v>1680</v>
      </c>
      <c r="E26">
        <f t="shared" si="0"/>
        <v>9271</v>
      </c>
    </row>
    <row r="27" spans="1:14" x14ac:dyDescent="0.15">
      <c r="A27" t="s">
        <v>785</v>
      </c>
      <c r="D27">
        <f>250*7</f>
        <v>1750</v>
      </c>
      <c r="E27">
        <f t="shared" si="0"/>
        <v>7521</v>
      </c>
    </row>
    <row r="28" spans="1:14" x14ac:dyDescent="0.15">
      <c r="A28" t="s">
        <v>292</v>
      </c>
      <c r="D28">
        <f>200*15</f>
        <v>3000</v>
      </c>
      <c r="E28">
        <f t="shared" si="0"/>
        <v>4521</v>
      </c>
    </row>
    <row r="29" spans="1:14" x14ac:dyDescent="0.15">
      <c r="A29" t="s">
        <v>206</v>
      </c>
      <c r="B29" t="s">
        <v>204</v>
      </c>
      <c r="C29">
        <v>3000</v>
      </c>
      <c r="E29">
        <f t="shared" si="0"/>
        <v>7521</v>
      </c>
    </row>
    <row r="30" spans="1:14" x14ac:dyDescent="0.15">
      <c r="A30" t="s">
        <v>213</v>
      </c>
      <c r="D30">
        <v>3200</v>
      </c>
      <c r="E30">
        <f t="shared" si="0"/>
        <v>4321</v>
      </c>
    </row>
    <row r="31" spans="1:14" x14ac:dyDescent="0.15">
      <c r="A31" t="s">
        <v>207</v>
      </c>
      <c r="B31" t="s">
        <v>204</v>
      </c>
      <c r="C31">
        <v>3000</v>
      </c>
      <c r="E31">
        <f t="shared" si="0"/>
        <v>7321</v>
      </c>
    </row>
    <row r="32" spans="1:14" x14ac:dyDescent="0.15">
      <c r="A32" t="s">
        <v>268</v>
      </c>
      <c r="B32" t="s">
        <v>839</v>
      </c>
      <c r="C32">
        <v>3000</v>
      </c>
      <c r="E32">
        <f t="shared" si="0"/>
        <v>10321</v>
      </c>
    </row>
    <row r="33" spans="1:5" x14ac:dyDescent="0.15">
      <c r="A33" t="s">
        <v>202</v>
      </c>
      <c r="D33">
        <v>8000</v>
      </c>
      <c r="E33">
        <f t="shared" si="0"/>
        <v>2321</v>
      </c>
    </row>
    <row r="34" spans="1:5" x14ac:dyDescent="0.15">
      <c r="A34" t="s">
        <v>198</v>
      </c>
      <c r="C34">
        <v>10000</v>
      </c>
      <c r="E34">
        <f t="shared" si="0"/>
        <v>12321</v>
      </c>
    </row>
    <row r="35" spans="1:5" x14ac:dyDescent="0.15">
      <c r="A35" t="s">
        <v>199</v>
      </c>
      <c r="B35" t="s">
        <v>28</v>
      </c>
      <c r="D35">
        <v>9999</v>
      </c>
      <c r="E35">
        <f t="shared" si="0"/>
        <v>2322</v>
      </c>
    </row>
    <row r="36" spans="1:5" x14ac:dyDescent="0.15">
      <c r="A36" t="s">
        <v>865</v>
      </c>
      <c r="B36" t="s">
        <v>866</v>
      </c>
      <c r="C36">
        <v>3000</v>
      </c>
      <c r="E36">
        <f t="shared" si="0"/>
        <v>5322</v>
      </c>
    </row>
    <row r="37" spans="1:5" x14ac:dyDescent="0.15">
      <c r="A37" t="s">
        <v>268</v>
      </c>
      <c r="B37" t="s">
        <v>840</v>
      </c>
      <c r="C37">
        <f>1000+1300*2</f>
        <v>3600</v>
      </c>
      <c r="E37">
        <f t="shared" si="0"/>
        <v>8922</v>
      </c>
    </row>
    <row r="38" spans="1:5" x14ac:dyDescent="0.15">
      <c r="A38" t="s">
        <v>202</v>
      </c>
      <c r="D38">
        <v>8000</v>
      </c>
      <c r="E38">
        <f t="shared" si="0"/>
        <v>922</v>
      </c>
    </row>
    <row r="39" spans="1:5" x14ac:dyDescent="0.15">
      <c r="E39">
        <f t="shared" si="0"/>
        <v>922</v>
      </c>
    </row>
    <row r="40" spans="1:5" x14ac:dyDescent="0.15">
      <c r="E40">
        <f t="shared" si="0"/>
        <v>922</v>
      </c>
    </row>
    <row r="41" spans="1:5" x14ac:dyDescent="0.15">
      <c r="E41">
        <f t="shared" si="0"/>
        <v>922</v>
      </c>
    </row>
    <row r="42" spans="1:5" x14ac:dyDescent="0.15">
      <c r="E42">
        <f t="shared" si="0"/>
        <v>922</v>
      </c>
    </row>
    <row r="43" spans="1:5" x14ac:dyDescent="0.15">
      <c r="E43">
        <f t="shared" si="0"/>
        <v>922</v>
      </c>
    </row>
    <row r="52" spans="2:2" x14ac:dyDescent="0.15">
      <c r="B52" s="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2"/>
  <sheetViews>
    <sheetView tabSelected="1" topLeftCell="A52" workbookViewId="0">
      <selection activeCell="E114" sqref="E114"/>
    </sheetView>
  </sheetViews>
  <sheetFormatPr defaultRowHeight="13.5" x14ac:dyDescent="0.15"/>
  <cols>
    <col min="1" max="2" width="3.625" customWidth="1"/>
    <col min="11" max="11" width="4.625" customWidth="1"/>
  </cols>
  <sheetData>
    <row r="2" spans="1:3" x14ac:dyDescent="0.15">
      <c r="A2" t="s">
        <v>215</v>
      </c>
    </row>
    <row r="3" spans="1:3" x14ac:dyDescent="0.15">
      <c r="B3" t="s">
        <v>845</v>
      </c>
    </row>
    <row r="4" spans="1:3" x14ac:dyDescent="0.15">
      <c r="C4" t="s">
        <v>846</v>
      </c>
    </row>
    <row r="5" spans="1:3" x14ac:dyDescent="0.15">
      <c r="B5" t="s">
        <v>914</v>
      </c>
    </row>
    <row r="6" spans="1:3" x14ac:dyDescent="0.15">
      <c r="C6" t="s">
        <v>913</v>
      </c>
    </row>
    <row r="7" spans="1:3" x14ac:dyDescent="0.15">
      <c r="C7" t="s">
        <v>915</v>
      </c>
    </row>
    <row r="8" spans="1:3" x14ac:dyDescent="0.15">
      <c r="C8" t="s">
        <v>916</v>
      </c>
    </row>
    <row r="9" spans="1:3" x14ac:dyDescent="0.15">
      <c r="C9" t="s">
        <v>917</v>
      </c>
    </row>
    <row r="10" spans="1:3" x14ac:dyDescent="0.15">
      <c r="C10" t="s">
        <v>918</v>
      </c>
    </row>
    <row r="11" spans="1:3" x14ac:dyDescent="0.15">
      <c r="C11" t="s">
        <v>920</v>
      </c>
    </row>
    <row r="12" spans="1:3" x14ac:dyDescent="0.15">
      <c r="C12" t="s">
        <v>921</v>
      </c>
    </row>
    <row r="13" spans="1:3" x14ac:dyDescent="0.15">
      <c r="B13" t="s">
        <v>919</v>
      </c>
      <c r="C13" s="3"/>
    </row>
    <row r="16" spans="1:3" x14ac:dyDescent="0.15">
      <c r="A16" t="s">
        <v>214</v>
      </c>
    </row>
    <row r="17" spans="1:10" x14ac:dyDescent="0.15">
      <c r="B17" t="s">
        <v>397</v>
      </c>
    </row>
    <row r="18" spans="1:10" x14ac:dyDescent="0.15">
      <c r="A18" t="s">
        <v>217</v>
      </c>
    </row>
    <row r="19" spans="1:10" x14ac:dyDescent="0.15">
      <c r="B19" t="s">
        <v>847</v>
      </c>
    </row>
    <row r="20" spans="1:10" x14ac:dyDescent="0.15">
      <c r="A20" t="s">
        <v>218</v>
      </c>
    </row>
    <row r="21" spans="1:10" x14ac:dyDescent="0.15">
      <c r="B21" t="s">
        <v>848</v>
      </c>
    </row>
    <row r="22" spans="1:10" x14ac:dyDescent="0.15">
      <c r="A22" t="s">
        <v>222</v>
      </c>
    </row>
    <row r="23" spans="1:10" x14ac:dyDescent="0.15">
      <c r="B23" t="s">
        <v>849</v>
      </c>
      <c r="J23" t="s">
        <v>850</v>
      </c>
    </row>
    <row r="24" spans="1:10" x14ac:dyDescent="0.15">
      <c r="J24" t="s">
        <v>501</v>
      </c>
    </row>
    <row r="25" spans="1:10" x14ac:dyDescent="0.15">
      <c r="A25" t="s">
        <v>227</v>
      </c>
    </row>
    <row r="26" spans="1:10" x14ac:dyDescent="0.15">
      <c r="B26" t="s">
        <v>228</v>
      </c>
    </row>
    <row r="27" spans="1:10" x14ac:dyDescent="0.15">
      <c r="B27" t="s">
        <v>266</v>
      </c>
    </row>
    <row r="28" spans="1:10" x14ac:dyDescent="0.15">
      <c r="A28" t="s">
        <v>398</v>
      </c>
    </row>
    <row r="29" spans="1:10" x14ac:dyDescent="0.15">
      <c r="B29" t="s">
        <v>399</v>
      </c>
    </row>
    <row r="30" spans="1:10" x14ac:dyDescent="0.15">
      <c r="A30" t="s">
        <v>232</v>
      </c>
    </row>
    <row r="31" spans="1:10" x14ac:dyDescent="0.15">
      <c r="B31" t="s">
        <v>234</v>
      </c>
    </row>
    <row r="32" spans="1:10" x14ac:dyDescent="0.15">
      <c r="A32" t="s">
        <v>244</v>
      </c>
    </row>
    <row r="33" spans="1:12" x14ac:dyDescent="0.15">
      <c r="B33" t="s">
        <v>851</v>
      </c>
    </row>
    <row r="34" spans="1:12" x14ac:dyDescent="0.15">
      <c r="B34" t="s">
        <v>245</v>
      </c>
    </row>
    <row r="35" spans="1:12" x14ac:dyDescent="0.15">
      <c r="B35" t="s">
        <v>400</v>
      </c>
    </row>
    <row r="36" spans="1:12" x14ac:dyDescent="0.15">
      <c r="B36" t="s">
        <v>248</v>
      </c>
    </row>
    <row r="37" spans="1:12" x14ac:dyDescent="0.15">
      <c r="B37" t="s">
        <v>249</v>
      </c>
      <c r="L37" s="2"/>
    </row>
    <row r="38" spans="1:12" x14ac:dyDescent="0.15">
      <c r="B38" t="s">
        <v>251</v>
      </c>
    </row>
    <row r="39" spans="1:12" x14ac:dyDescent="0.15">
      <c r="B39" t="s">
        <v>852</v>
      </c>
    </row>
    <row r="40" spans="1:12" x14ac:dyDescent="0.15">
      <c r="A40" t="s">
        <v>218</v>
      </c>
      <c r="C40" s="2"/>
    </row>
    <row r="41" spans="1:12" x14ac:dyDescent="0.15">
      <c r="B41" t="s">
        <v>410</v>
      </c>
    </row>
    <row r="42" spans="1:12" x14ac:dyDescent="0.15">
      <c r="B42" t="s">
        <v>875</v>
      </c>
    </row>
    <row r="43" spans="1:12" x14ac:dyDescent="0.15">
      <c r="B43" t="s">
        <v>402</v>
      </c>
    </row>
    <row r="44" spans="1:12" x14ac:dyDescent="0.15">
      <c r="B44" t="s">
        <v>229</v>
      </c>
    </row>
    <row r="45" spans="1:12" x14ac:dyDescent="0.15">
      <c r="B45" t="s">
        <v>230</v>
      </c>
    </row>
    <row r="46" spans="1:12" x14ac:dyDescent="0.15">
      <c r="B46" t="s">
        <v>857</v>
      </c>
    </row>
    <row r="47" spans="1:12" x14ac:dyDescent="0.15">
      <c r="A47" t="s">
        <v>237</v>
      </c>
    </row>
    <row r="48" spans="1:12" x14ac:dyDescent="0.15">
      <c r="B48" t="s">
        <v>923</v>
      </c>
      <c r="J48" t="s">
        <v>493</v>
      </c>
    </row>
    <row r="49" spans="1:12" x14ac:dyDescent="0.15">
      <c r="B49" t="s">
        <v>867</v>
      </c>
      <c r="J49" t="s">
        <v>858</v>
      </c>
    </row>
    <row r="50" spans="1:12" x14ac:dyDescent="0.15">
      <c r="A50" t="s">
        <v>252</v>
      </c>
      <c r="D50" s="2"/>
      <c r="L50" s="4"/>
    </row>
    <row r="51" spans="1:12" x14ac:dyDescent="0.15">
      <c r="B51" t="s">
        <v>253</v>
      </c>
      <c r="D51" s="4"/>
      <c r="L51" s="4"/>
    </row>
    <row r="52" spans="1:12" x14ac:dyDescent="0.15">
      <c r="B52" t="s">
        <v>254</v>
      </c>
      <c r="D52" s="4"/>
      <c r="L52" s="4"/>
    </row>
    <row r="53" spans="1:12" x14ac:dyDescent="0.15">
      <c r="B53" t="s">
        <v>255</v>
      </c>
    </row>
    <row r="54" spans="1:12" x14ac:dyDescent="0.15">
      <c r="B54" t="s">
        <v>256</v>
      </c>
    </row>
    <row r="55" spans="1:12" x14ac:dyDescent="0.15">
      <c r="B55" t="s">
        <v>411</v>
      </c>
    </row>
    <row r="56" spans="1:12" x14ac:dyDescent="0.15">
      <c r="B56" t="s">
        <v>257</v>
      </c>
    </row>
    <row r="57" spans="1:12" x14ac:dyDescent="0.15">
      <c r="B57" t="s">
        <v>925</v>
      </c>
    </row>
    <row r="58" spans="1:12" x14ac:dyDescent="0.15">
      <c r="B58" t="s">
        <v>260</v>
      </c>
    </row>
    <row r="59" spans="1:12" x14ac:dyDescent="0.15">
      <c r="B59" t="s">
        <v>860</v>
      </c>
    </row>
    <row r="60" spans="1:12" x14ac:dyDescent="0.15">
      <c r="A60" t="s">
        <v>224</v>
      </c>
    </row>
    <row r="61" spans="1:12" x14ac:dyDescent="0.15">
      <c r="B61" t="s">
        <v>924</v>
      </c>
      <c r="C61" s="3"/>
      <c r="J61" t="s">
        <v>898</v>
      </c>
    </row>
    <row r="62" spans="1:12" x14ac:dyDescent="0.15">
      <c r="B62" t="s">
        <v>277</v>
      </c>
      <c r="J62" t="s">
        <v>861</v>
      </c>
    </row>
    <row r="64" spans="1:12" x14ac:dyDescent="0.15">
      <c r="A64" t="s">
        <v>868</v>
      </c>
    </row>
    <row r="65" spans="1:3" x14ac:dyDescent="0.15">
      <c r="B65" t="s">
        <v>862</v>
      </c>
    </row>
    <row r="66" spans="1:3" x14ac:dyDescent="0.15">
      <c r="B66" t="s">
        <v>414</v>
      </c>
      <c r="C66" s="2"/>
    </row>
    <row r="67" spans="1:3" x14ac:dyDescent="0.15">
      <c r="B67" t="s">
        <v>274</v>
      </c>
      <c r="C67" s="5"/>
    </row>
    <row r="68" spans="1:3" x14ac:dyDescent="0.15">
      <c r="A68" t="s">
        <v>271</v>
      </c>
    </row>
    <row r="69" spans="1:3" x14ac:dyDescent="0.15">
      <c r="B69" t="s">
        <v>876</v>
      </c>
    </row>
    <row r="70" spans="1:3" x14ac:dyDescent="0.15">
      <c r="B70" t="s">
        <v>864</v>
      </c>
    </row>
    <row r="71" spans="1:3" x14ac:dyDescent="0.15">
      <c r="A71" t="s">
        <v>278</v>
      </c>
    </row>
    <row r="72" spans="1:3" x14ac:dyDescent="0.15">
      <c r="B72" t="s">
        <v>279</v>
      </c>
    </row>
    <row r="73" spans="1:3" x14ac:dyDescent="0.15">
      <c r="B73" t="s">
        <v>280</v>
      </c>
      <c r="C73" s="2"/>
    </row>
    <row r="74" spans="1:3" x14ac:dyDescent="0.15">
      <c r="C74" s="2"/>
    </row>
    <row r="75" spans="1:3" x14ac:dyDescent="0.15">
      <c r="A75" t="s">
        <v>235</v>
      </c>
    </row>
    <row r="76" spans="1:3" x14ac:dyDescent="0.15">
      <c r="B76" t="s">
        <v>236</v>
      </c>
      <c r="C76" s="4"/>
    </row>
    <row r="77" spans="1:3" x14ac:dyDescent="0.15">
      <c r="A77" t="s">
        <v>863</v>
      </c>
      <c r="C77" s="2"/>
    </row>
    <row r="78" spans="1:3" x14ac:dyDescent="0.15">
      <c r="B78" t="s">
        <v>240</v>
      </c>
    </row>
    <row r="79" spans="1:3" x14ac:dyDescent="0.15">
      <c r="A79" t="s">
        <v>241</v>
      </c>
    </row>
    <row r="80" spans="1:3" x14ac:dyDescent="0.15">
      <c r="B80" t="s">
        <v>859</v>
      </c>
    </row>
    <row r="81" spans="1:10" x14ac:dyDescent="0.15">
      <c r="B81" t="s">
        <v>926</v>
      </c>
      <c r="C81" s="2"/>
      <c r="J81" t="s">
        <v>327</v>
      </c>
    </row>
    <row r="82" spans="1:10" x14ac:dyDescent="0.15">
      <c r="B82" t="s">
        <v>899</v>
      </c>
      <c r="C82" s="2"/>
      <c r="J82" t="s">
        <v>871</v>
      </c>
    </row>
    <row r="83" spans="1:10" x14ac:dyDescent="0.15">
      <c r="C83" s="2"/>
    </row>
    <row r="84" spans="1:10" x14ac:dyDescent="0.15">
      <c r="A84" t="s">
        <v>282</v>
      </c>
    </row>
    <row r="85" spans="1:10" x14ac:dyDescent="0.15">
      <c r="B85" t="s">
        <v>910</v>
      </c>
    </row>
    <row r="86" spans="1:10" x14ac:dyDescent="0.15">
      <c r="B86" t="s">
        <v>872</v>
      </c>
    </row>
    <row r="87" spans="1:10" x14ac:dyDescent="0.15">
      <c r="B87" t="s">
        <v>896</v>
      </c>
    </row>
    <row r="88" spans="1:10" x14ac:dyDescent="0.15">
      <c r="B88" t="s">
        <v>895</v>
      </c>
      <c r="J88" t="s">
        <v>927</v>
      </c>
    </row>
    <row r="89" spans="1:10" x14ac:dyDescent="0.15">
      <c r="A89" t="s">
        <v>285</v>
      </c>
      <c r="J89" t="s">
        <v>897</v>
      </c>
    </row>
    <row r="90" spans="1:10" x14ac:dyDescent="0.15">
      <c r="A90" t="s">
        <v>288</v>
      </c>
    </row>
    <row r="91" spans="1:10" x14ac:dyDescent="0.15">
      <c r="B91" t="s">
        <v>800</v>
      </c>
    </row>
    <row r="92" spans="1:10" x14ac:dyDescent="0.15">
      <c r="B92" t="s">
        <v>911</v>
      </c>
    </row>
    <row r="93" spans="1:10" x14ac:dyDescent="0.15">
      <c r="B93" t="s">
        <v>873</v>
      </c>
    </row>
    <row r="94" spans="1:10" x14ac:dyDescent="0.15">
      <c r="B94" t="s">
        <v>900</v>
      </c>
    </row>
    <row r="96" spans="1:10" x14ac:dyDescent="0.15">
      <c r="A96" t="s">
        <v>293</v>
      </c>
    </row>
    <row r="97" spans="2:7" x14ac:dyDescent="0.15">
      <c r="B97" t="s">
        <v>877</v>
      </c>
    </row>
    <row r="98" spans="2:7" x14ac:dyDescent="0.15">
      <c r="B98" t="s">
        <v>869</v>
      </c>
    </row>
    <row r="99" spans="2:7" x14ac:dyDescent="0.15">
      <c r="C99" t="s">
        <v>496</v>
      </c>
      <c r="D99" t="s">
        <v>465</v>
      </c>
      <c r="E99" t="s">
        <v>497</v>
      </c>
      <c r="F99" t="s">
        <v>403</v>
      </c>
      <c r="G99" t="s">
        <v>498</v>
      </c>
    </row>
    <row r="100" spans="2:7" x14ac:dyDescent="0.15">
      <c r="E100" t="s">
        <v>481</v>
      </c>
      <c r="F100" t="s">
        <v>483</v>
      </c>
    </row>
    <row r="101" spans="2:7" x14ac:dyDescent="0.15">
      <c r="D101" t="s">
        <v>480</v>
      </c>
    </row>
    <row r="102" spans="2:7" x14ac:dyDescent="0.15">
      <c r="E102" t="s">
        <v>484</v>
      </c>
      <c r="F102" t="s">
        <v>505</v>
      </c>
      <c r="G102" t="s">
        <v>484</v>
      </c>
    </row>
    <row r="103" spans="2:7" x14ac:dyDescent="0.15">
      <c r="C103" t="s">
        <v>468</v>
      </c>
      <c r="D103" t="s">
        <v>469</v>
      </c>
      <c r="E103" t="s">
        <v>499</v>
      </c>
      <c r="F103" t="s">
        <v>500</v>
      </c>
      <c r="G103" t="s">
        <v>468</v>
      </c>
    </row>
    <row r="104" spans="2:7" x14ac:dyDescent="0.15">
      <c r="C104" t="s">
        <v>473</v>
      </c>
      <c r="D104" t="s">
        <v>473</v>
      </c>
      <c r="E104" t="s">
        <v>473</v>
      </c>
      <c r="F104" t="s">
        <v>473</v>
      </c>
      <c r="G104" t="s">
        <v>473</v>
      </c>
    </row>
    <row r="105" spans="2:7" x14ac:dyDescent="0.15">
      <c r="C105" t="s">
        <v>502</v>
      </c>
      <c r="D105" t="s">
        <v>477</v>
      </c>
      <c r="E105" t="s">
        <v>878</v>
      </c>
      <c r="F105" t="s">
        <v>488</v>
      </c>
      <c r="G105" t="s">
        <v>501</v>
      </c>
    </row>
    <row r="106" spans="2:7" x14ac:dyDescent="0.15">
      <c r="C106" t="s">
        <v>475</v>
      </c>
      <c r="D106" t="s">
        <v>475</v>
      </c>
      <c r="E106" t="s">
        <v>504</v>
      </c>
      <c r="F106" t="s">
        <v>472</v>
      </c>
      <c r="G106" t="s">
        <v>488</v>
      </c>
    </row>
    <row r="108" spans="2:7" x14ac:dyDescent="0.15">
      <c r="B108" t="s">
        <v>428</v>
      </c>
    </row>
    <row r="109" spans="2:7" x14ac:dyDescent="0.15">
      <c r="C109" t="s">
        <v>922</v>
      </c>
    </row>
    <row r="110" spans="2:7" x14ac:dyDescent="0.15">
      <c r="C110" t="s">
        <v>408</v>
      </c>
    </row>
    <row r="111" spans="2:7" x14ac:dyDescent="0.15">
      <c r="C111" t="s">
        <v>409</v>
      </c>
    </row>
    <row r="112" spans="2:7" x14ac:dyDescent="0.15">
      <c r="C112" t="s">
        <v>419</v>
      </c>
    </row>
    <row r="114" spans="1:10" x14ac:dyDescent="0.15">
      <c r="A114" t="s">
        <v>879</v>
      </c>
    </row>
    <row r="115" spans="1:10" x14ac:dyDescent="0.15">
      <c r="B115" t="s">
        <v>894</v>
      </c>
      <c r="J115" t="s">
        <v>901</v>
      </c>
    </row>
    <row r="116" spans="1:10" x14ac:dyDescent="0.15">
      <c r="J116" t="s">
        <v>902</v>
      </c>
    </row>
    <row r="117" spans="1:10" x14ac:dyDescent="0.15">
      <c r="A117" t="s">
        <v>302</v>
      </c>
    </row>
    <row r="118" spans="1:10" x14ac:dyDescent="0.15">
      <c r="B118" t="s">
        <v>870</v>
      </c>
    </row>
    <row r="119" spans="1:10" x14ac:dyDescent="0.15">
      <c r="A119" t="s">
        <v>216</v>
      </c>
    </row>
    <row r="120" spans="1:10" x14ac:dyDescent="0.15">
      <c r="B120" t="s">
        <v>421</v>
      </c>
    </row>
    <row r="121" spans="1:10" x14ac:dyDescent="0.15">
      <c r="B121" t="s">
        <v>423</v>
      </c>
    </row>
    <row r="122" spans="1:10" x14ac:dyDescent="0.15">
      <c r="B122" t="s">
        <v>440</v>
      </c>
    </row>
    <row r="123" spans="1:10" x14ac:dyDescent="0.15">
      <c r="B123" t="s">
        <v>422</v>
      </c>
    </row>
    <row r="124" spans="1:10" x14ac:dyDescent="0.15">
      <c r="B124" t="s">
        <v>424</v>
      </c>
    </row>
    <row r="125" spans="1:10" x14ac:dyDescent="0.15">
      <c r="B125" t="s">
        <v>425</v>
      </c>
    </row>
    <row r="126" spans="1:10" x14ac:dyDescent="0.15">
      <c r="B126" t="s">
        <v>426</v>
      </c>
      <c r="C126" s="2"/>
    </row>
    <row r="127" spans="1:10" x14ac:dyDescent="0.15">
      <c r="A127" t="s">
        <v>430</v>
      </c>
    </row>
    <row r="128" spans="1:10" x14ac:dyDescent="0.15">
      <c r="B128" t="s">
        <v>429</v>
      </c>
    </row>
    <row r="129" spans="1:3" x14ac:dyDescent="0.15">
      <c r="B129" t="s">
        <v>435</v>
      </c>
    </row>
    <row r="130" spans="1:3" x14ac:dyDescent="0.15">
      <c r="B130" t="s">
        <v>434</v>
      </c>
    </row>
    <row r="132" spans="1:3" x14ac:dyDescent="0.15">
      <c r="A132" t="s">
        <v>431</v>
      </c>
    </row>
    <row r="133" spans="1:3" x14ac:dyDescent="0.15">
      <c r="B133" t="s">
        <v>786</v>
      </c>
    </row>
    <row r="134" spans="1:3" x14ac:dyDescent="0.15">
      <c r="B134" t="s">
        <v>799</v>
      </c>
    </row>
    <row r="135" spans="1:3" x14ac:dyDescent="0.15">
      <c r="B135" t="s">
        <v>794</v>
      </c>
    </row>
    <row r="136" spans="1:3" x14ac:dyDescent="0.15">
      <c r="C136" t="s">
        <v>787</v>
      </c>
    </row>
    <row r="137" spans="1:3" x14ac:dyDescent="0.15">
      <c r="C137" t="s">
        <v>788</v>
      </c>
    </row>
    <row r="138" spans="1:3" x14ac:dyDescent="0.15">
      <c r="C138" t="s">
        <v>789</v>
      </c>
    </row>
    <row r="140" spans="1:3" x14ac:dyDescent="0.15">
      <c r="A140" t="s">
        <v>404</v>
      </c>
    </row>
    <row r="141" spans="1:3" x14ac:dyDescent="0.15">
      <c r="B141" t="s">
        <v>793</v>
      </c>
    </row>
    <row r="142" spans="1:3" x14ac:dyDescent="0.15">
      <c r="C142" t="s">
        <v>790</v>
      </c>
    </row>
    <row r="143" spans="1:3" x14ac:dyDescent="0.15">
      <c r="C143" t="s">
        <v>791</v>
      </c>
    </row>
    <row r="144" spans="1:3" x14ac:dyDescent="0.15">
      <c r="C144" t="s">
        <v>792</v>
      </c>
    </row>
    <row r="145" spans="1:3" x14ac:dyDescent="0.15">
      <c r="B145" t="s">
        <v>151</v>
      </c>
    </row>
    <row r="146" spans="1:3" x14ac:dyDescent="0.15">
      <c r="B146" t="s">
        <v>152</v>
      </c>
    </row>
    <row r="148" spans="1:3" x14ac:dyDescent="0.15">
      <c r="A148" t="s">
        <v>444</v>
      </c>
    </row>
    <row r="149" spans="1:3" x14ac:dyDescent="0.15">
      <c r="B149" t="s">
        <v>445</v>
      </c>
    </row>
    <row r="150" spans="1:3" x14ac:dyDescent="0.15">
      <c r="B150" t="s">
        <v>446</v>
      </c>
    </row>
    <row r="151" spans="1:3" x14ac:dyDescent="0.15">
      <c r="B151" t="s">
        <v>797</v>
      </c>
    </row>
    <row r="152" spans="1:3" x14ac:dyDescent="0.15">
      <c r="C152" t="s">
        <v>796</v>
      </c>
    </row>
    <row r="153" spans="1:3" x14ac:dyDescent="0.15">
      <c r="C153" t="s">
        <v>798</v>
      </c>
    </row>
    <row r="154" spans="1:3" x14ac:dyDescent="0.15">
      <c r="B154" t="s">
        <v>447</v>
      </c>
    </row>
    <row r="155" spans="1:3" x14ac:dyDescent="0.15">
      <c r="B155" t="s">
        <v>795</v>
      </c>
    </row>
    <row r="157" spans="1:3" x14ac:dyDescent="0.15">
      <c r="A157" t="s">
        <v>450</v>
      </c>
    </row>
    <row r="158" spans="1:3" x14ac:dyDescent="0.15">
      <c r="B158" t="s">
        <v>451</v>
      </c>
    </row>
    <row r="159" spans="1:3" x14ac:dyDescent="0.15">
      <c r="B159" t="s">
        <v>454</v>
      </c>
    </row>
    <row r="160" spans="1:3" x14ac:dyDescent="0.15">
      <c r="C160" t="s">
        <v>455</v>
      </c>
    </row>
    <row r="161" spans="2:3" x14ac:dyDescent="0.15">
      <c r="B161" t="s">
        <v>452</v>
      </c>
    </row>
    <row r="162" spans="2:3" x14ac:dyDescent="0.15">
      <c r="C162" t="s">
        <v>441</v>
      </c>
    </row>
    <row r="163" spans="2:3" x14ac:dyDescent="0.15">
      <c r="C163" t="s">
        <v>438</v>
      </c>
    </row>
    <row r="164" spans="2:3" x14ac:dyDescent="0.15">
      <c r="C164" t="s">
        <v>439</v>
      </c>
    </row>
    <row r="165" spans="2:3" x14ac:dyDescent="0.15">
      <c r="C165" t="s">
        <v>453</v>
      </c>
    </row>
    <row r="166" spans="2:3" x14ac:dyDescent="0.15">
      <c r="B166" t="s">
        <v>162</v>
      </c>
    </row>
    <row r="168" spans="2:3" x14ac:dyDescent="0.15">
      <c r="B168" t="s">
        <v>163</v>
      </c>
    </row>
    <row r="169" spans="2:3" x14ac:dyDescent="0.15">
      <c r="B169" t="s">
        <v>164</v>
      </c>
    </row>
    <row r="171" spans="2:3" x14ac:dyDescent="0.15">
      <c r="B171" t="s">
        <v>165</v>
      </c>
    </row>
    <row r="172" spans="2:3" x14ac:dyDescent="0.15">
      <c r="B172" t="s">
        <v>166</v>
      </c>
    </row>
    <row r="173" spans="2:3" x14ac:dyDescent="0.15">
      <c r="B173" t="s">
        <v>167</v>
      </c>
    </row>
    <row r="174" spans="2:3" x14ac:dyDescent="0.15">
      <c r="B174" t="s">
        <v>168</v>
      </c>
    </row>
    <row r="175" spans="2:3" x14ac:dyDescent="0.15">
      <c r="B175" t="s">
        <v>169</v>
      </c>
    </row>
    <row r="176" spans="2:3" x14ac:dyDescent="0.15">
      <c r="B176" t="s">
        <v>170</v>
      </c>
    </row>
    <row r="178" spans="2:7" x14ac:dyDescent="0.15">
      <c r="C178" t="s">
        <v>464</v>
      </c>
      <c r="D178" t="s">
        <v>403</v>
      </c>
      <c r="E178" t="s">
        <v>465</v>
      </c>
      <c r="F178" t="s">
        <v>466</v>
      </c>
      <c r="G178" t="s">
        <v>842</v>
      </c>
    </row>
    <row r="179" spans="2:7" x14ac:dyDescent="0.15">
      <c r="C179" t="s">
        <v>485</v>
      </c>
      <c r="D179" t="s">
        <v>479</v>
      </c>
      <c r="E179" t="s">
        <v>480</v>
      </c>
      <c r="F179" t="s">
        <v>481</v>
      </c>
      <c r="G179" t="s">
        <v>483</v>
      </c>
    </row>
    <row r="180" spans="2:7" x14ac:dyDescent="0.15">
      <c r="C180" t="s">
        <v>485</v>
      </c>
      <c r="D180" t="s">
        <v>485</v>
      </c>
      <c r="E180" t="s">
        <v>485</v>
      </c>
      <c r="F180" t="s">
        <v>481</v>
      </c>
      <c r="G180" t="s">
        <v>485</v>
      </c>
    </row>
    <row r="181" spans="2:7" x14ac:dyDescent="0.15">
      <c r="C181" t="s">
        <v>484</v>
      </c>
      <c r="D181" t="s">
        <v>493</v>
      </c>
      <c r="E181" t="s">
        <v>485</v>
      </c>
      <c r="F181" t="s">
        <v>482</v>
      </c>
      <c r="G181" t="s">
        <v>484</v>
      </c>
    </row>
    <row r="182" spans="2:7" x14ac:dyDescent="0.15">
      <c r="C182" t="s">
        <v>467</v>
      </c>
      <c r="D182" t="s">
        <v>467</v>
      </c>
      <c r="E182" t="s">
        <v>467</v>
      </c>
      <c r="F182" t="s">
        <v>467</v>
      </c>
      <c r="G182" t="s">
        <v>467</v>
      </c>
    </row>
    <row r="183" spans="2:7" x14ac:dyDescent="0.15">
      <c r="C183" t="s">
        <v>468</v>
      </c>
      <c r="D183" t="s">
        <v>468</v>
      </c>
      <c r="E183" t="s">
        <v>469</v>
      </c>
      <c r="F183" t="s">
        <v>471</v>
      </c>
      <c r="G183" t="s">
        <v>470</v>
      </c>
    </row>
    <row r="184" spans="2:7" x14ac:dyDescent="0.15">
      <c r="C184" t="s">
        <v>473</v>
      </c>
      <c r="D184" t="s">
        <v>473</v>
      </c>
      <c r="E184" t="s">
        <v>473</v>
      </c>
      <c r="F184" t="s">
        <v>473</v>
      </c>
      <c r="G184" t="s">
        <v>473</v>
      </c>
    </row>
    <row r="185" spans="2:7" x14ac:dyDescent="0.15">
      <c r="C185" t="s">
        <v>475</v>
      </c>
      <c r="D185" t="s">
        <v>488</v>
      </c>
      <c r="E185" t="s">
        <v>487</v>
      </c>
      <c r="G185" t="s">
        <v>478</v>
      </c>
    </row>
    <row r="186" spans="2:7" x14ac:dyDescent="0.15">
      <c r="C186" t="s">
        <v>476</v>
      </c>
      <c r="D186" t="s">
        <v>486</v>
      </c>
      <c r="E186" t="s">
        <v>477</v>
      </c>
      <c r="F186" t="s">
        <v>472</v>
      </c>
      <c r="G186" t="s">
        <v>474</v>
      </c>
    </row>
    <row r="188" spans="2:7" x14ac:dyDescent="0.15">
      <c r="B188" t="s">
        <v>490</v>
      </c>
    </row>
    <row r="189" spans="2:7" x14ac:dyDescent="0.15">
      <c r="B189" t="s">
        <v>489</v>
      </c>
    </row>
    <row r="190" spans="2:7" x14ac:dyDescent="0.15">
      <c r="B190" t="s">
        <v>494</v>
      </c>
    </row>
    <row r="191" spans="2:7" x14ac:dyDescent="0.15">
      <c r="B191" t="s">
        <v>456</v>
      </c>
    </row>
    <row r="192" spans="2:7" x14ac:dyDescent="0.15">
      <c r="B192" t="s">
        <v>457</v>
      </c>
    </row>
    <row r="193" spans="2:2" x14ac:dyDescent="0.15">
      <c r="B193" t="s">
        <v>458</v>
      </c>
    </row>
    <row r="194" spans="2:2" x14ac:dyDescent="0.15">
      <c r="B194" t="s">
        <v>459</v>
      </c>
    </row>
    <row r="196" spans="2:2" x14ac:dyDescent="0.15">
      <c r="B196" t="s">
        <v>179</v>
      </c>
    </row>
    <row r="197" spans="2:2" x14ac:dyDescent="0.15">
      <c r="B197" t="s">
        <v>460</v>
      </c>
    </row>
    <row r="198" spans="2:2" x14ac:dyDescent="0.15">
      <c r="B198" t="s">
        <v>461</v>
      </c>
    </row>
    <row r="199" spans="2:2" x14ac:dyDescent="0.15">
      <c r="B199" t="s">
        <v>491</v>
      </c>
    </row>
    <row r="200" spans="2:2" x14ac:dyDescent="0.15">
      <c r="B200" t="s">
        <v>492</v>
      </c>
    </row>
    <row r="201" spans="2:2" x14ac:dyDescent="0.15">
      <c r="B201" t="s">
        <v>462</v>
      </c>
    </row>
    <row r="202" spans="2:2" x14ac:dyDescent="0.15">
      <c r="B202" t="s">
        <v>463</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selection activeCell="A84" sqref="A84"/>
    </sheetView>
  </sheetViews>
  <sheetFormatPr defaultRowHeight="13.5" x14ac:dyDescent="0.15"/>
  <cols>
    <col min="1" max="1" width="12.625" customWidth="1"/>
    <col min="2" max="2" width="9.625" customWidth="1"/>
    <col min="3" max="5" width="6.625" customWidth="1"/>
    <col min="6" max="6" width="3.625" customWidth="1"/>
    <col min="8" max="13" width="6.625" customWidth="1"/>
  </cols>
  <sheetData>
    <row r="1" spans="1:14" x14ac:dyDescent="0.15">
      <c r="C1" t="s">
        <v>30</v>
      </c>
      <c r="D1" t="s">
        <v>31</v>
      </c>
      <c r="E1" t="s">
        <v>184</v>
      </c>
      <c r="G1" s="1"/>
      <c r="H1" s="1">
        <v>1</v>
      </c>
      <c r="I1" s="1">
        <v>2</v>
      </c>
      <c r="J1" s="1">
        <v>3</v>
      </c>
      <c r="K1" s="1">
        <v>4</v>
      </c>
      <c r="L1" s="1">
        <v>5</v>
      </c>
      <c r="M1" s="1">
        <v>6</v>
      </c>
      <c r="N1" s="1" t="s">
        <v>891</v>
      </c>
    </row>
    <row r="2" spans="1:14" x14ac:dyDescent="0.15">
      <c r="A2" t="s">
        <v>32</v>
      </c>
      <c r="C2">
        <v>2100</v>
      </c>
      <c r="E2">
        <v>2100</v>
      </c>
      <c r="G2" s="7"/>
      <c r="H2" s="7"/>
      <c r="I2" s="7"/>
      <c r="J2" s="7"/>
      <c r="K2" s="7"/>
      <c r="L2" s="7"/>
      <c r="M2" s="7"/>
      <c r="N2" s="7"/>
    </row>
    <row r="3" spans="1:14" x14ac:dyDescent="0.15">
      <c r="A3" t="s">
        <v>26</v>
      </c>
      <c r="D3">
        <v>300</v>
      </c>
      <c r="E3">
        <f t="shared" ref="E3:E43" si="0">E2+C:C-D:D</f>
        <v>1800</v>
      </c>
      <c r="G3" s="7"/>
      <c r="H3" s="7" t="s">
        <v>4</v>
      </c>
      <c r="I3" s="7"/>
      <c r="J3" s="7"/>
      <c r="K3" s="7"/>
      <c r="L3" s="7"/>
      <c r="M3" s="7"/>
      <c r="N3" s="7"/>
    </row>
    <row r="4" spans="1:14" x14ac:dyDescent="0.15">
      <c r="A4" t="s">
        <v>190</v>
      </c>
      <c r="B4" t="s">
        <v>5</v>
      </c>
      <c r="D4">
        <v>100</v>
      </c>
      <c r="E4">
        <f t="shared" si="0"/>
        <v>1700</v>
      </c>
      <c r="G4" s="7" t="s">
        <v>5</v>
      </c>
      <c r="H4" s="7" t="str">
        <f>H3</f>
        <v>カタリナ</v>
      </c>
      <c r="I4" s="7"/>
      <c r="J4" s="7" t="s">
        <v>6</v>
      </c>
      <c r="K4" s="7" t="s">
        <v>7</v>
      </c>
      <c r="L4" s="7"/>
      <c r="M4" s="7"/>
      <c r="N4" s="7"/>
    </row>
    <row r="5" spans="1:14" x14ac:dyDescent="0.15">
      <c r="A5" t="s">
        <v>22</v>
      </c>
      <c r="D5">
        <v>1000</v>
      </c>
      <c r="E5">
        <f t="shared" si="0"/>
        <v>700</v>
      </c>
      <c r="G5" s="7" t="s">
        <v>12</v>
      </c>
      <c r="H5" s="7" t="str">
        <f t="shared" ref="H5:M16" si="1">H4</f>
        <v>カタリナ</v>
      </c>
      <c r="I5" s="7"/>
      <c r="J5" s="7" t="s">
        <v>6</v>
      </c>
      <c r="K5" s="7" t="s">
        <v>7</v>
      </c>
      <c r="L5" s="7" t="s">
        <v>8</v>
      </c>
      <c r="M5" s="7"/>
      <c r="N5" s="7" t="s">
        <v>881</v>
      </c>
    </row>
    <row r="6" spans="1:14" x14ac:dyDescent="0.15">
      <c r="A6" t="s">
        <v>191</v>
      </c>
      <c r="B6" t="s">
        <v>192</v>
      </c>
      <c r="D6">
        <v>100</v>
      </c>
      <c r="E6">
        <f t="shared" si="0"/>
        <v>600</v>
      </c>
      <c r="G6" s="7" t="s">
        <v>26</v>
      </c>
      <c r="H6" s="7" t="str">
        <f t="shared" si="1"/>
        <v>カタリナ</v>
      </c>
      <c r="I6" s="7" t="s">
        <v>25</v>
      </c>
      <c r="J6" s="7" t="str">
        <f>J5</f>
        <v>ハリード</v>
      </c>
      <c r="K6" s="7" t="str">
        <f>K5</f>
        <v>エレン</v>
      </c>
      <c r="L6" s="7" t="str">
        <f t="shared" si="1"/>
        <v>ノーラ</v>
      </c>
      <c r="M6" s="7"/>
      <c r="N6" s="7" t="s">
        <v>880</v>
      </c>
    </row>
    <row r="7" spans="1:14" x14ac:dyDescent="0.15">
      <c r="A7" t="s">
        <v>185</v>
      </c>
      <c r="D7">
        <v>500</v>
      </c>
      <c r="E7">
        <f t="shared" si="0"/>
        <v>100</v>
      </c>
      <c r="G7" s="7" t="s">
        <v>15</v>
      </c>
      <c r="H7" s="7" t="str">
        <f t="shared" si="1"/>
        <v>カタリナ</v>
      </c>
      <c r="I7" s="7" t="str">
        <f t="shared" ref="I7:I15" si="2">I6</f>
        <v>ロビン</v>
      </c>
      <c r="J7" s="7" t="str">
        <f>J6</f>
        <v>ハリード</v>
      </c>
      <c r="K7" s="7" t="str">
        <f>K6</f>
        <v>エレン</v>
      </c>
      <c r="L7" s="7" t="str">
        <f t="shared" si="1"/>
        <v>ノーラ</v>
      </c>
      <c r="M7" s="7" t="s">
        <v>14</v>
      </c>
      <c r="N7" s="7" t="s">
        <v>892</v>
      </c>
    </row>
    <row r="8" spans="1:14" x14ac:dyDescent="0.15">
      <c r="A8" t="s">
        <v>188</v>
      </c>
      <c r="C8">
        <v>2000</v>
      </c>
      <c r="E8">
        <f t="shared" si="0"/>
        <v>2100</v>
      </c>
      <c r="G8" s="7" t="s">
        <v>12</v>
      </c>
      <c r="H8" s="7" t="str">
        <f t="shared" si="1"/>
        <v>カタリナ</v>
      </c>
      <c r="I8" s="7" t="str">
        <f t="shared" si="2"/>
        <v>ロビン</v>
      </c>
      <c r="J8" s="7" t="str">
        <f>J7</f>
        <v>ハリード</v>
      </c>
      <c r="K8" s="7" t="s">
        <v>11</v>
      </c>
      <c r="L8" s="7" t="str">
        <f t="shared" si="1"/>
        <v>ノーラ</v>
      </c>
      <c r="M8" s="7" t="str">
        <f t="shared" si="1"/>
        <v>ウンディーネ</v>
      </c>
      <c r="N8" s="7" t="s">
        <v>893</v>
      </c>
    </row>
    <row r="9" spans="1:14" x14ac:dyDescent="0.15">
      <c r="A9" t="s">
        <v>193</v>
      </c>
      <c r="B9" t="s">
        <v>782</v>
      </c>
      <c r="D9">
        <v>1500</v>
      </c>
      <c r="E9">
        <f t="shared" si="0"/>
        <v>600</v>
      </c>
      <c r="G9" s="7"/>
      <c r="H9" s="7" t="str">
        <f t="shared" si="1"/>
        <v>カタリナ</v>
      </c>
      <c r="I9" s="7" t="str">
        <f t="shared" si="2"/>
        <v>ロビン</v>
      </c>
      <c r="J9" s="7" t="str">
        <f>J8</f>
        <v>ハリード</v>
      </c>
      <c r="K9" s="7" t="s">
        <v>9</v>
      </c>
      <c r="L9" s="7" t="str">
        <f t="shared" si="1"/>
        <v>ノーラ</v>
      </c>
      <c r="M9" s="7" t="str">
        <f t="shared" si="1"/>
        <v>ウンディーネ</v>
      </c>
      <c r="N9" s="7" t="s">
        <v>882</v>
      </c>
    </row>
    <row r="10" spans="1:14" x14ac:dyDescent="0.15">
      <c r="A10" t="s">
        <v>189</v>
      </c>
      <c r="C10">
        <v>5000</v>
      </c>
      <c r="E10">
        <f t="shared" si="0"/>
        <v>5600</v>
      </c>
      <c r="G10" s="7"/>
      <c r="H10" s="7" t="str">
        <f t="shared" si="1"/>
        <v>カタリナ</v>
      </c>
      <c r="I10" s="7" t="str">
        <f t="shared" si="2"/>
        <v>ロビン</v>
      </c>
      <c r="J10" s="7" t="str">
        <f>J9</f>
        <v>ハリード</v>
      </c>
      <c r="K10" s="7" t="s">
        <v>11</v>
      </c>
      <c r="L10" s="7" t="str">
        <f t="shared" si="1"/>
        <v>ノーラ</v>
      </c>
      <c r="M10" s="7" t="str">
        <f t="shared" si="1"/>
        <v>ウンディーネ</v>
      </c>
      <c r="N10" s="7"/>
    </row>
    <row r="11" spans="1:14" x14ac:dyDescent="0.15">
      <c r="A11" t="s">
        <v>193</v>
      </c>
      <c r="B11" t="s">
        <v>14</v>
      </c>
      <c r="D11">
        <v>1500</v>
      </c>
      <c r="E11">
        <f t="shared" si="0"/>
        <v>4100</v>
      </c>
      <c r="G11" s="7" t="s">
        <v>22</v>
      </c>
      <c r="H11" s="7" t="str">
        <f t="shared" si="1"/>
        <v>カタリナ</v>
      </c>
      <c r="I11" s="7" t="str">
        <f t="shared" si="2"/>
        <v>ロビン</v>
      </c>
      <c r="J11" s="7" t="str">
        <f>J10</f>
        <v>ハリード</v>
      </c>
      <c r="K11" s="7" t="s">
        <v>16</v>
      </c>
      <c r="L11" s="7" t="str">
        <f t="shared" ref="L11" si="3">L10</f>
        <v>ノーラ</v>
      </c>
      <c r="M11" s="7" t="str">
        <f t="shared" si="1"/>
        <v>ウンディーネ</v>
      </c>
      <c r="N11" s="7" t="s">
        <v>883</v>
      </c>
    </row>
    <row r="12" spans="1:14" x14ac:dyDescent="0.15">
      <c r="A12" t="s">
        <v>211</v>
      </c>
      <c r="C12">
        <v>5000</v>
      </c>
      <c r="E12">
        <f t="shared" si="0"/>
        <v>9100</v>
      </c>
      <c r="G12" s="7" t="s">
        <v>185</v>
      </c>
      <c r="H12" s="7" t="str">
        <f t="shared" si="1"/>
        <v>カタリナ</v>
      </c>
      <c r="I12" s="7" t="str">
        <f t="shared" si="2"/>
        <v>ロビン</v>
      </c>
      <c r="J12" s="7" t="str">
        <f>J11</f>
        <v>ハリード</v>
      </c>
      <c r="K12" s="7" t="s">
        <v>16</v>
      </c>
      <c r="L12" s="7" t="s">
        <v>11</v>
      </c>
      <c r="M12" s="7" t="str">
        <f t="shared" si="1"/>
        <v>ウンディーネ</v>
      </c>
      <c r="N12" s="7"/>
    </row>
    <row r="13" spans="1:14" x14ac:dyDescent="0.15">
      <c r="A13" t="s">
        <v>208</v>
      </c>
      <c r="B13" t="s">
        <v>204</v>
      </c>
      <c r="C13">
        <v>600</v>
      </c>
      <c r="E13">
        <f t="shared" si="0"/>
        <v>9700</v>
      </c>
      <c r="G13" s="7" t="s">
        <v>20</v>
      </c>
      <c r="H13" s="7" t="str">
        <f t="shared" si="1"/>
        <v>カタリナ</v>
      </c>
      <c r="I13" s="7" t="str">
        <f t="shared" si="2"/>
        <v>ロビン</v>
      </c>
      <c r="J13" s="7" t="s">
        <v>21</v>
      </c>
      <c r="K13" s="7" t="str">
        <f>K12</f>
        <v>ハーマン</v>
      </c>
      <c r="L13" s="7"/>
      <c r="M13" s="7" t="str">
        <f t="shared" si="1"/>
        <v>ウンディーネ</v>
      </c>
      <c r="N13" s="7" t="s">
        <v>884</v>
      </c>
    </row>
    <row r="14" spans="1:14" x14ac:dyDescent="0.15">
      <c r="A14" t="s">
        <v>505</v>
      </c>
      <c r="D14">
        <v>1200</v>
      </c>
      <c r="E14">
        <f t="shared" si="0"/>
        <v>8500</v>
      </c>
      <c r="G14" s="7" t="s">
        <v>18</v>
      </c>
      <c r="H14" s="7" t="str">
        <f t="shared" si="1"/>
        <v>カタリナ</v>
      </c>
      <c r="I14" s="7" t="str">
        <f t="shared" si="2"/>
        <v>ロビン</v>
      </c>
      <c r="J14" s="7" t="str">
        <f t="shared" ref="J14:J20" si="4">J13</f>
        <v>ボストン</v>
      </c>
      <c r="K14" s="7" t="str">
        <f>K13</f>
        <v>ハーマン</v>
      </c>
      <c r="L14" s="7"/>
      <c r="M14" s="7" t="s">
        <v>19</v>
      </c>
      <c r="N14" s="7" t="s">
        <v>885</v>
      </c>
    </row>
    <row r="15" spans="1:14" x14ac:dyDescent="0.15">
      <c r="A15" t="s">
        <v>203</v>
      </c>
      <c r="B15" t="s">
        <v>204</v>
      </c>
      <c r="C15">
        <v>2000</v>
      </c>
      <c r="E15">
        <f t="shared" si="0"/>
        <v>10500</v>
      </c>
      <c r="G15" s="7"/>
      <c r="H15" s="7" t="str">
        <f t="shared" si="1"/>
        <v>カタリナ</v>
      </c>
      <c r="I15" s="7" t="str">
        <f t="shared" si="2"/>
        <v>ロビン</v>
      </c>
      <c r="J15" s="7" t="str">
        <f t="shared" si="4"/>
        <v>ボストン</v>
      </c>
      <c r="K15" s="7" t="s">
        <v>16</v>
      </c>
      <c r="L15" s="7"/>
      <c r="M15" s="7" t="s">
        <v>14</v>
      </c>
      <c r="N15" s="7"/>
    </row>
    <row r="16" spans="1:14" x14ac:dyDescent="0.15">
      <c r="A16" t="s">
        <v>186</v>
      </c>
      <c r="D16">
        <v>100</v>
      </c>
      <c r="E16">
        <f t="shared" si="0"/>
        <v>10400</v>
      </c>
      <c r="G16" s="7" t="s">
        <v>24</v>
      </c>
      <c r="H16" s="7" t="str">
        <f t="shared" si="1"/>
        <v>カタリナ</v>
      </c>
      <c r="I16" s="7" t="str">
        <f t="shared" ref="I16" si="5">I15</f>
        <v>ロビン</v>
      </c>
      <c r="J16" s="7" t="str">
        <f t="shared" si="4"/>
        <v>ボストン</v>
      </c>
      <c r="K16" s="7" t="str">
        <f>K15</f>
        <v>ハーマン</v>
      </c>
      <c r="L16" s="7" t="s">
        <v>23</v>
      </c>
      <c r="M16" s="7" t="s">
        <v>14</v>
      </c>
      <c r="N16" s="7" t="s">
        <v>887</v>
      </c>
    </row>
    <row r="17" spans="1:14" x14ac:dyDescent="0.15">
      <c r="A17" t="s">
        <v>783</v>
      </c>
      <c r="B17" t="s">
        <v>14</v>
      </c>
      <c r="D17">
        <v>2000</v>
      </c>
      <c r="E17">
        <f t="shared" si="0"/>
        <v>8400</v>
      </c>
      <c r="G17" s="1" t="s">
        <v>27</v>
      </c>
      <c r="H17" s="7" t="str">
        <f t="shared" ref="H17" si="6">H16</f>
        <v>カタリナ</v>
      </c>
      <c r="I17" s="7" t="str">
        <f t="shared" ref="I17:I23" si="7">I16</f>
        <v>ロビン</v>
      </c>
      <c r="J17" s="7" t="str">
        <f t="shared" si="4"/>
        <v>ボストン</v>
      </c>
      <c r="K17" s="1" t="s">
        <v>28</v>
      </c>
      <c r="L17" s="7" t="str">
        <f t="shared" ref="L17:M17" si="8">L16</f>
        <v>バイメイニャン</v>
      </c>
      <c r="M17" s="7" t="str">
        <f t="shared" si="8"/>
        <v>ウンディーネ</v>
      </c>
      <c r="N17" s="7" t="s">
        <v>886</v>
      </c>
    </row>
    <row r="18" spans="1:14" x14ac:dyDescent="0.15">
      <c r="A18" t="s">
        <v>268</v>
      </c>
      <c r="B18" t="s">
        <v>269</v>
      </c>
      <c r="C18">
        <v>2000</v>
      </c>
      <c r="E18">
        <f t="shared" si="0"/>
        <v>10400</v>
      </c>
      <c r="G18" s="1" t="s">
        <v>853</v>
      </c>
      <c r="H18" s="7" t="str">
        <f t="shared" ref="H18" si="9">H17</f>
        <v>カタリナ</v>
      </c>
      <c r="I18" s="7" t="str">
        <f t="shared" si="7"/>
        <v>ロビン</v>
      </c>
      <c r="J18" s="7" t="str">
        <f t="shared" si="4"/>
        <v>ボストン</v>
      </c>
      <c r="K18" s="7" t="str">
        <f t="shared" ref="K18:K23" si="10">K17</f>
        <v>ブラック</v>
      </c>
      <c r="L18" s="7" t="str">
        <f t="shared" ref="L18" si="11">L17</f>
        <v>バイメイニャン</v>
      </c>
      <c r="M18" s="1" t="s">
        <v>11</v>
      </c>
      <c r="N18" s="1"/>
    </row>
    <row r="19" spans="1:14" x14ac:dyDescent="0.15">
      <c r="A19" t="s">
        <v>199</v>
      </c>
      <c r="B19" t="s">
        <v>21</v>
      </c>
      <c r="D19">
        <v>9999</v>
      </c>
      <c r="E19">
        <f t="shared" si="0"/>
        <v>401</v>
      </c>
      <c r="G19" s="1" t="s">
        <v>854</v>
      </c>
      <c r="H19" s="7" t="str">
        <f t="shared" ref="H19" si="12">H18</f>
        <v>カタリナ</v>
      </c>
      <c r="I19" s="7" t="str">
        <f t="shared" si="7"/>
        <v>ロビン</v>
      </c>
      <c r="J19" s="7" t="str">
        <f t="shared" si="4"/>
        <v>ボストン</v>
      </c>
      <c r="K19" s="7" t="str">
        <f t="shared" si="10"/>
        <v>ブラック</v>
      </c>
      <c r="L19" s="7" t="str">
        <f t="shared" ref="L19" si="13">L18</f>
        <v>バイメイニャン</v>
      </c>
      <c r="M19" s="1" t="s">
        <v>855</v>
      </c>
      <c r="N19" s="1"/>
    </row>
    <row r="20" spans="1:14" x14ac:dyDescent="0.15">
      <c r="A20" t="s">
        <v>268</v>
      </c>
      <c r="B20" t="s">
        <v>844</v>
      </c>
      <c r="C20">
        <v>1950</v>
      </c>
      <c r="E20">
        <f t="shared" si="0"/>
        <v>2351</v>
      </c>
      <c r="G20" s="1" t="s">
        <v>12</v>
      </c>
      <c r="H20" s="7" t="str">
        <f t="shared" ref="H20:H23" si="14">H19</f>
        <v>カタリナ</v>
      </c>
      <c r="I20" s="7" t="str">
        <f t="shared" si="7"/>
        <v>ロビン</v>
      </c>
      <c r="J20" s="7" t="str">
        <f t="shared" si="4"/>
        <v>ボストン</v>
      </c>
      <c r="K20" s="7" t="str">
        <f t="shared" si="10"/>
        <v>ブラック</v>
      </c>
      <c r="L20" s="7" t="s">
        <v>856</v>
      </c>
      <c r="M20" s="7" t="str">
        <f t="shared" ref="L20:M23" si="15">M19</f>
        <v>ハリード</v>
      </c>
      <c r="N20" s="1" t="s">
        <v>888</v>
      </c>
    </row>
    <row r="21" spans="1:14" x14ac:dyDescent="0.15">
      <c r="A21" t="s">
        <v>197</v>
      </c>
      <c r="B21" t="s">
        <v>3</v>
      </c>
      <c r="D21">
        <v>400</v>
      </c>
      <c r="E21">
        <f t="shared" si="0"/>
        <v>1951</v>
      </c>
      <c r="G21" s="1" t="s">
        <v>5</v>
      </c>
      <c r="H21" s="7" t="str">
        <f t="shared" ref="H21" si="16">H20</f>
        <v>カタリナ</v>
      </c>
      <c r="I21" s="7" t="str">
        <f t="shared" si="7"/>
        <v>ロビン</v>
      </c>
      <c r="J21" s="7" t="str">
        <f t="shared" ref="J21" si="17">J20</f>
        <v>ボストン</v>
      </c>
      <c r="K21" s="7" t="str">
        <f t="shared" si="10"/>
        <v>ブラック</v>
      </c>
      <c r="L21" s="1" t="s">
        <v>29</v>
      </c>
      <c r="M21" s="7" t="str">
        <f t="shared" ref="M21" si="18">M20</f>
        <v>ハリード</v>
      </c>
      <c r="N21" s="1" t="s">
        <v>889</v>
      </c>
    </row>
    <row r="22" spans="1:14" x14ac:dyDescent="0.15">
      <c r="A22" t="s">
        <v>197</v>
      </c>
      <c r="B22" t="s">
        <v>16</v>
      </c>
      <c r="D22">
        <v>400</v>
      </c>
      <c r="E22">
        <f t="shared" si="0"/>
        <v>1551</v>
      </c>
      <c r="G22" s="1" t="s">
        <v>24</v>
      </c>
      <c r="H22" s="7" t="str">
        <f t="shared" si="14"/>
        <v>カタリナ</v>
      </c>
      <c r="I22" s="7" t="str">
        <f t="shared" si="7"/>
        <v>ロビン</v>
      </c>
      <c r="J22" s="7" t="str">
        <f>J21</f>
        <v>ボストン</v>
      </c>
      <c r="K22" s="7" t="str">
        <f t="shared" si="10"/>
        <v>ブラック</v>
      </c>
      <c r="L22" s="7" t="str">
        <f t="shared" si="15"/>
        <v>少年</v>
      </c>
      <c r="M22" s="1" t="s">
        <v>11</v>
      </c>
      <c r="N22" s="1" t="s">
        <v>890</v>
      </c>
    </row>
    <row r="23" spans="1:14" x14ac:dyDescent="0.15">
      <c r="A23" t="s">
        <v>197</v>
      </c>
      <c r="B23" t="s">
        <v>784</v>
      </c>
      <c r="D23">
        <v>400</v>
      </c>
      <c r="E23">
        <f t="shared" si="0"/>
        <v>1151</v>
      </c>
      <c r="G23" s="1"/>
      <c r="H23" s="7" t="str">
        <f t="shared" si="14"/>
        <v>カタリナ</v>
      </c>
      <c r="I23" s="7" t="str">
        <f t="shared" si="7"/>
        <v>ロビン</v>
      </c>
      <c r="J23" s="7" t="str">
        <f>J22</f>
        <v>ボストン</v>
      </c>
      <c r="K23" s="7" t="str">
        <f t="shared" si="10"/>
        <v>ブラック</v>
      </c>
      <c r="L23" s="7" t="str">
        <f t="shared" si="15"/>
        <v>少年</v>
      </c>
      <c r="M23" s="7" t="s">
        <v>842</v>
      </c>
      <c r="N23" s="1"/>
    </row>
    <row r="24" spans="1:14" x14ac:dyDescent="0.15">
      <c r="A24" t="s">
        <v>187</v>
      </c>
      <c r="C24">
        <v>10000</v>
      </c>
      <c r="E24">
        <f t="shared" si="0"/>
        <v>11151</v>
      </c>
      <c r="N24" s="1"/>
    </row>
    <row r="25" spans="1:14" x14ac:dyDescent="0.15">
      <c r="A25" t="s">
        <v>17</v>
      </c>
      <c r="D25">
        <v>200</v>
      </c>
      <c r="E25">
        <f t="shared" si="0"/>
        <v>10951</v>
      </c>
      <c r="N25" s="1"/>
    </row>
    <row r="26" spans="1:14" x14ac:dyDescent="0.15">
      <c r="A26" t="s">
        <v>874</v>
      </c>
      <c r="D26">
        <f>240*7</f>
        <v>1680</v>
      </c>
      <c r="E26">
        <f t="shared" si="0"/>
        <v>9271</v>
      </c>
    </row>
    <row r="27" spans="1:14" x14ac:dyDescent="0.15">
      <c r="A27" t="s">
        <v>785</v>
      </c>
      <c r="D27">
        <f>250*7</f>
        <v>1750</v>
      </c>
      <c r="E27">
        <f t="shared" si="0"/>
        <v>7521</v>
      </c>
    </row>
    <row r="28" spans="1:14" x14ac:dyDescent="0.15">
      <c r="A28" t="s">
        <v>292</v>
      </c>
      <c r="D28">
        <f>200*15</f>
        <v>3000</v>
      </c>
      <c r="E28">
        <f t="shared" si="0"/>
        <v>4521</v>
      </c>
    </row>
    <row r="29" spans="1:14" x14ac:dyDescent="0.15">
      <c r="A29" t="s">
        <v>206</v>
      </c>
      <c r="B29" t="s">
        <v>204</v>
      </c>
      <c r="C29">
        <v>3000</v>
      </c>
      <c r="E29">
        <f t="shared" si="0"/>
        <v>7521</v>
      </c>
    </row>
    <row r="30" spans="1:14" x14ac:dyDescent="0.15">
      <c r="A30" t="s">
        <v>213</v>
      </c>
      <c r="D30">
        <v>3200</v>
      </c>
      <c r="E30">
        <f t="shared" si="0"/>
        <v>4321</v>
      </c>
    </row>
    <row r="31" spans="1:14" x14ac:dyDescent="0.15">
      <c r="A31" t="s">
        <v>207</v>
      </c>
      <c r="B31" t="s">
        <v>204</v>
      </c>
      <c r="C31">
        <v>3000</v>
      </c>
      <c r="E31">
        <f t="shared" si="0"/>
        <v>7321</v>
      </c>
    </row>
    <row r="32" spans="1:14" x14ac:dyDescent="0.15">
      <c r="A32" t="s">
        <v>268</v>
      </c>
      <c r="B32" t="s">
        <v>839</v>
      </c>
      <c r="C32">
        <v>3000</v>
      </c>
      <c r="E32">
        <f t="shared" si="0"/>
        <v>10321</v>
      </c>
    </row>
    <row r="33" spans="1:5" x14ac:dyDescent="0.15">
      <c r="A33" t="s">
        <v>202</v>
      </c>
      <c r="D33">
        <v>8000</v>
      </c>
      <c r="E33">
        <f t="shared" si="0"/>
        <v>2321</v>
      </c>
    </row>
    <row r="34" spans="1:5" x14ac:dyDescent="0.15">
      <c r="A34" t="s">
        <v>198</v>
      </c>
      <c r="C34">
        <v>10000</v>
      </c>
      <c r="E34">
        <f t="shared" si="0"/>
        <v>12321</v>
      </c>
    </row>
    <row r="35" spans="1:5" x14ac:dyDescent="0.15">
      <c r="A35" t="s">
        <v>199</v>
      </c>
      <c r="B35" t="s">
        <v>28</v>
      </c>
      <c r="D35">
        <v>9999</v>
      </c>
      <c r="E35">
        <f t="shared" si="0"/>
        <v>2322</v>
      </c>
    </row>
    <row r="36" spans="1:5" x14ac:dyDescent="0.15">
      <c r="A36" t="s">
        <v>865</v>
      </c>
      <c r="B36" t="s">
        <v>866</v>
      </c>
      <c r="C36">
        <v>3000</v>
      </c>
      <c r="E36">
        <f t="shared" si="0"/>
        <v>5322</v>
      </c>
    </row>
    <row r="37" spans="1:5" x14ac:dyDescent="0.15">
      <c r="A37" t="s">
        <v>268</v>
      </c>
      <c r="B37" t="s">
        <v>840</v>
      </c>
      <c r="C37">
        <f>1000+1300*2</f>
        <v>3600</v>
      </c>
      <c r="E37">
        <f t="shared" si="0"/>
        <v>8922</v>
      </c>
    </row>
    <row r="38" spans="1:5" x14ac:dyDescent="0.15">
      <c r="A38" t="s">
        <v>202</v>
      </c>
      <c r="D38">
        <v>8000</v>
      </c>
      <c r="E38">
        <f t="shared" si="0"/>
        <v>922</v>
      </c>
    </row>
    <row r="39" spans="1:5" x14ac:dyDescent="0.15">
      <c r="E39">
        <f t="shared" si="0"/>
        <v>922</v>
      </c>
    </row>
    <row r="40" spans="1:5" x14ac:dyDescent="0.15">
      <c r="E40">
        <f t="shared" si="0"/>
        <v>922</v>
      </c>
    </row>
    <row r="41" spans="1:5" x14ac:dyDescent="0.15">
      <c r="E41">
        <f t="shared" si="0"/>
        <v>922</v>
      </c>
    </row>
    <row r="42" spans="1:5" x14ac:dyDescent="0.15">
      <c r="E42">
        <f t="shared" si="0"/>
        <v>922</v>
      </c>
    </row>
    <row r="43" spans="1:5" x14ac:dyDescent="0.15">
      <c r="E43">
        <f t="shared" si="0"/>
        <v>922</v>
      </c>
    </row>
    <row r="52" spans="2:2" x14ac:dyDescent="0.15">
      <c r="B52" s="8"/>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topLeftCell="A105" workbookViewId="0">
      <selection activeCell="B128" sqref="B128"/>
    </sheetView>
  </sheetViews>
  <sheetFormatPr defaultRowHeight="13.5" x14ac:dyDescent="0.15"/>
  <cols>
    <col min="1" max="1" width="1.625" customWidth="1"/>
    <col min="2" max="4" width="5.625" customWidth="1"/>
    <col min="10" max="10" width="9.25" bestFit="1" customWidth="1"/>
    <col min="12" max="12" width="9.25" bestFit="1" customWidth="1"/>
  </cols>
  <sheetData>
    <row r="1" spans="2:2" x14ac:dyDescent="0.15">
      <c r="B1" t="s">
        <v>33</v>
      </c>
    </row>
    <row r="2" spans="2:2" x14ac:dyDescent="0.15">
      <c r="B2" t="s">
        <v>34</v>
      </c>
    </row>
    <row r="4" spans="2:2" x14ac:dyDescent="0.15">
      <c r="B4" t="s">
        <v>35</v>
      </c>
    </row>
    <row r="5" spans="2:2" x14ac:dyDescent="0.15">
      <c r="B5" t="s">
        <v>36</v>
      </c>
    </row>
    <row r="6" spans="2:2" x14ac:dyDescent="0.15">
      <c r="B6" t="s">
        <v>37</v>
      </c>
    </row>
    <row r="7" spans="2:2" x14ac:dyDescent="0.15">
      <c r="B7" t="s">
        <v>38</v>
      </c>
    </row>
    <row r="8" spans="2:2" x14ac:dyDescent="0.15">
      <c r="B8" t="s">
        <v>39</v>
      </c>
    </row>
    <row r="9" spans="2:2" x14ac:dyDescent="0.15">
      <c r="B9" t="s">
        <v>262</v>
      </c>
    </row>
    <row r="11" spans="2:2" x14ac:dyDescent="0.15">
      <c r="B11" t="s">
        <v>40</v>
      </c>
    </row>
    <row r="12" spans="2:2" x14ac:dyDescent="0.15">
      <c r="B12" t="s">
        <v>41</v>
      </c>
    </row>
    <row r="13" spans="2:2" x14ac:dyDescent="0.15">
      <c r="B13" t="s">
        <v>753</v>
      </c>
    </row>
    <row r="14" spans="2:2" x14ac:dyDescent="0.15">
      <c r="B14" t="s">
        <v>754</v>
      </c>
    </row>
    <row r="15" spans="2:2" x14ac:dyDescent="0.15">
      <c r="B15" t="s">
        <v>755</v>
      </c>
    </row>
    <row r="16" spans="2:2" x14ac:dyDescent="0.15">
      <c r="B16" t="s">
        <v>45</v>
      </c>
    </row>
    <row r="17" spans="1:3" x14ac:dyDescent="0.15">
      <c r="B17" t="s">
        <v>46</v>
      </c>
    </row>
    <row r="21" spans="1:3" x14ac:dyDescent="0.15">
      <c r="A21" t="s">
        <v>756</v>
      </c>
    </row>
    <row r="22" spans="1:3" x14ac:dyDescent="0.15">
      <c r="B22" t="s">
        <v>757</v>
      </c>
    </row>
    <row r="23" spans="1:3" x14ac:dyDescent="0.15">
      <c r="B23" t="s">
        <v>758</v>
      </c>
    </row>
    <row r="24" spans="1:3" x14ac:dyDescent="0.15">
      <c r="C24" t="s">
        <v>759</v>
      </c>
    </row>
    <row r="26" spans="1:3" x14ac:dyDescent="0.15">
      <c r="A26" t="s">
        <v>810</v>
      </c>
      <c r="B26" t="s">
        <v>760</v>
      </c>
    </row>
    <row r="27" spans="1:3" x14ac:dyDescent="0.15">
      <c r="B27" t="s">
        <v>761</v>
      </c>
    </row>
    <row r="28" spans="1:3" x14ac:dyDescent="0.15">
      <c r="B28" t="s">
        <v>762</v>
      </c>
    </row>
    <row r="29" spans="1:3" x14ac:dyDescent="0.15">
      <c r="C29" t="s">
        <v>764</v>
      </c>
    </row>
    <row r="31" spans="1:3" x14ac:dyDescent="0.15">
      <c r="A31" t="s">
        <v>810</v>
      </c>
      <c r="B31" t="s">
        <v>765</v>
      </c>
    </row>
    <row r="32" spans="1:3" x14ac:dyDescent="0.15">
      <c r="B32" t="s">
        <v>766</v>
      </c>
    </row>
    <row r="33" spans="1:12" x14ac:dyDescent="0.15">
      <c r="B33" t="s">
        <v>767</v>
      </c>
      <c r="J33" s="10"/>
      <c r="L33" s="10">
        <v>41209</v>
      </c>
    </row>
    <row r="34" spans="1:12" x14ac:dyDescent="0.15">
      <c r="C34" t="s">
        <v>773</v>
      </c>
      <c r="D34" t="s">
        <v>774</v>
      </c>
    </row>
    <row r="35" spans="1:12" x14ac:dyDescent="0.15">
      <c r="E35" t="s">
        <v>768</v>
      </c>
      <c r="F35" t="s">
        <v>769</v>
      </c>
      <c r="G35" t="s">
        <v>770</v>
      </c>
      <c r="H35" t="s">
        <v>771</v>
      </c>
      <c r="I35" t="s">
        <v>772</v>
      </c>
    </row>
    <row r="36" spans="1:12" x14ac:dyDescent="0.15">
      <c r="D36">
        <v>1</v>
      </c>
      <c r="E36">
        <v>1500</v>
      </c>
      <c r="F36" s="9">
        <v>1</v>
      </c>
      <c r="G36">
        <v>1</v>
      </c>
      <c r="H36">
        <v>5</v>
      </c>
      <c r="I36">
        <f>E36*F36*G36*H36</f>
        <v>7500</v>
      </c>
      <c r="J36" t="s">
        <v>778</v>
      </c>
    </row>
    <row r="37" spans="1:12" x14ac:dyDescent="0.15">
      <c r="D37">
        <v>2</v>
      </c>
      <c r="E37">
        <f>8000/2/1.25</f>
        <v>3200</v>
      </c>
      <c r="F37" s="9">
        <v>1.25</v>
      </c>
      <c r="G37">
        <v>2</v>
      </c>
      <c r="H37">
        <v>4</v>
      </c>
      <c r="I37">
        <f t="shared" ref="I37:I40" si="0">E37*F37*G37*H37</f>
        <v>32000</v>
      </c>
      <c r="J37" t="s">
        <v>776</v>
      </c>
    </row>
    <row r="38" spans="1:12" x14ac:dyDescent="0.15">
      <c r="D38">
        <v>3</v>
      </c>
      <c r="E38">
        <v>1500</v>
      </c>
      <c r="F38" s="9">
        <v>1.25</v>
      </c>
      <c r="G38">
        <v>2</v>
      </c>
      <c r="H38">
        <v>4</v>
      </c>
      <c r="I38">
        <f t="shared" si="0"/>
        <v>15000</v>
      </c>
    </row>
    <row r="39" spans="1:12" x14ac:dyDescent="0.15">
      <c r="D39">
        <v>4</v>
      </c>
      <c r="E39">
        <v>1500</v>
      </c>
      <c r="F39" s="9">
        <v>1</v>
      </c>
      <c r="G39">
        <v>2</v>
      </c>
      <c r="H39">
        <v>4</v>
      </c>
      <c r="I39">
        <f t="shared" si="0"/>
        <v>12000</v>
      </c>
      <c r="J39" t="s">
        <v>777</v>
      </c>
    </row>
    <row r="40" spans="1:12" x14ac:dyDescent="0.15">
      <c r="D40">
        <v>5</v>
      </c>
      <c r="E40">
        <v>1500</v>
      </c>
      <c r="F40" s="9">
        <v>1</v>
      </c>
      <c r="G40">
        <v>2</v>
      </c>
      <c r="H40">
        <v>4</v>
      </c>
      <c r="I40">
        <f t="shared" si="0"/>
        <v>12000</v>
      </c>
      <c r="J40" t="s">
        <v>777</v>
      </c>
    </row>
    <row r="41" spans="1:12" x14ac:dyDescent="0.15">
      <c r="H41" t="s">
        <v>775</v>
      </c>
      <c r="I41">
        <f>SUM(I36:I40)</f>
        <v>78500</v>
      </c>
    </row>
    <row r="43" spans="1:12" x14ac:dyDescent="0.15">
      <c r="B43" t="s">
        <v>801</v>
      </c>
    </row>
    <row r="44" spans="1:12" x14ac:dyDescent="0.15">
      <c r="B44" t="s">
        <v>803</v>
      </c>
    </row>
    <row r="45" spans="1:12" x14ac:dyDescent="0.15">
      <c r="B45" t="s">
        <v>802</v>
      </c>
    </row>
    <row r="47" spans="1:12" x14ac:dyDescent="0.15">
      <c r="A47" t="s">
        <v>810</v>
      </c>
      <c r="B47" t="s">
        <v>804</v>
      </c>
      <c r="J47" s="10"/>
      <c r="K47" s="10"/>
      <c r="L47" s="10">
        <v>41216</v>
      </c>
    </row>
    <row r="48" spans="1:12" x14ac:dyDescent="0.15">
      <c r="B48" t="s">
        <v>831</v>
      </c>
      <c r="J48" s="10"/>
      <c r="K48" s="10"/>
      <c r="L48" s="10"/>
    </row>
    <row r="49" spans="1:12" x14ac:dyDescent="0.15">
      <c r="B49" t="s">
        <v>805</v>
      </c>
    </row>
    <row r="50" spans="1:12" x14ac:dyDescent="0.15">
      <c r="B50" t="s">
        <v>832</v>
      </c>
    </row>
    <row r="51" spans="1:12" x14ac:dyDescent="0.15">
      <c r="B51" t="s">
        <v>806</v>
      </c>
    </row>
    <row r="54" spans="1:12" x14ac:dyDescent="0.15">
      <c r="A54" t="s">
        <v>810</v>
      </c>
      <c r="B54" t="s">
        <v>807</v>
      </c>
      <c r="L54" s="10">
        <v>41224</v>
      </c>
    </row>
    <row r="55" spans="1:12" x14ac:dyDescent="0.15">
      <c r="B55" t="s">
        <v>833</v>
      </c>
      <c r="L55" s="10"/>
    </row>
    <row r="56" spans="1:12" x14ac:dyDescent="0.15">
      <c r="B56" t="s">
        <v>808</v>
      </c>
    </row>
    <row r="57" spans="1:12" x14ac:dyDescent="0.15">
      <c r="B57" t="s">
        <v>809</v>
      </c>
    </row>
    <row r="60" spans="1:12" x14ac:dyDescent="0.15">
      <c r="A60" t="s">
        <v>810</v>
      </c>
      <c r="B60" t="s">
        <v>811</v>
      </c>
      <c r="L60" s="10">
        <v>41231</v>
      </c>
    </row>
    <row r="61" spans="1:12" x14ac:dyDescent="0.15">
      <c r="B61" t="s">
        <v>812</v>
      </c>
    </row>
    <row r="62" spans="1:12" x14ac:dyDescent="0.15">
      <c r="B62" t="s">
        <v>813</v>
      </c>
    </row>
    <row r="63" spans="1:12" x14ac:dyDescent="0.15">
      <c r="B63" t="s">
        <v>814</v>
      </c>
    </row>
    <row r="64" spans="1:12" x14ac:dyDescent="0.15">
      <c r="B64" t="s">
        <v>815</v>
      </c>
    </row>
    <row r="65" spans="1:12" x14ac:dyDescent="0.15">
      <c r="B65" t="s">
        <v>816</v>
      </c>
    </row>
    <row r="66" spans="1:12" x14ac:dyDescent="0.15">
      <c r="B66" t="s">
        <v>817</v>
      </c>
    </row>
    <row r="69" spans="1:12" x14ac:dyDescent="0.15">
      <c r="A69" t="s">
        <v>810</v>
      </c>
      <c r="B69" t="s">
        <v>834</v>
      </c>
      <c r="L69" s="10">
        <v>41238</v>
      </c>
    </row>
    <row r="70" spans="1:12" x14ac:dyDescent="0.15">
      <c r="B70" t="s">
        <v>818</v>
      </c>
    </row>
    <row r="71" spans="1:12" x14ac:dyDescent="0.15">
      <c r="B71" t="s">
        <v>819</v>
      </c>
    </row>
    <row r="72" spans="1:12" x14ac:dyDescent="0.15">
      <c r="B72" t="s">
        <v>820</v>
      </c>
    </row>
    <row r="73" spans="1:12" x14ac:dyDescent="0.15">
      <c r="B73" t="s">
        <v>821</v>
      </c>
    </row>
    <row r="74" spans="1:12" x14ac:dyDescent="0.15">
      <c r="B74" t="s">
        <v>825</v>
      </c>
    </row>
    <row r="75" spans="1:12" x14ac:dyDescent="0.15">
      <c r="B75" t="s">
        <v>826</v>
      </c>
    </row>
    <row r="76" spans="1:12" x14ac:dyDescent="0.15">
      <c r="B76" t="s">
        <v>838</v>
      </c>
    </row>
    <row r="77" spans="1:12" x14ac:dyDescent="0.15">
      <c r="B77" t="s">
        <v>835</v>
      </c>
    </row>
    <row r="78" spans="1:12" x14ac:dyDescent="0.15">
      <c r="B78" t="s">
        <v>837</v>
      </c>
    </row>
    <row r="79" spans="1:12" x14ac:dyDescent="0.15">
      <c r="B79" t="s">
        <v>822</v>
      </c>
    </row>
    <row r="80" spans="1:12" x14ac:dyDescent="0.15">
      <c r="B80" t="s">
        <v>823</v>
      </c>
    </row>
    <row r="81" spans="1:12" x14ac:dyDescent="0.15">
      <c r="B81" t="s">
        <v>824</v>
      </c>
      <c r="K81">
        <v>0.94099999999999995</v>
      </c>
    </row>
    <row r="82" spans="1:12" x14ac:dyDescent="0.15">
      <c r="B82" t="s">
        <v>836</v>
      </c>
      <c r="K82">
        <f>1-K81</f>
        <v>5.9000000000000052E-2</v>
      </c>
    </row>
    <row r="83" spans="1:12" x14ac:dyDescent="0.15">
      <c r="B83" t="s">
        <v>827</v>
      </c>
      <c r="K83" s="8">
        <f>K82^2</f>
        <v>3.4810000000000062E-3</v>
      </c>
    </row>
    <row r="87" spans="1:12" x14ac:dyDescent="0.15">
      <c r="A87" t="s">
        <v>930</v>
      </c>
      <c r="B87" t="s">
        <v>828</v>
      </c>
    </row>
    <row r="88" spans="1:12" x14ac:dyDescent="0.15">
      <c r="B88" t="s">
        <v>829</v>
      </c>
    </row>
    <row r="89" spans="1:12" x14ac:dyDescent="0.15">
      <c r="B89" t="s">
        <v>843</v>
      </c>
    </row>
    <row r="90" spans="1:12" x14ac:dyDescent="0.15">
      <c r="B90" t="s">
        <v>830</v>
      </c>
    </row>
    <row r="91" spans="1:12" x14ac:dyDescent="0.15">
      <c r="B91" t="s">
        <v>903</v>
      </c>
      <c r="L91" s="10"/>
    </row>
    <row r="92" spans="1:12" x14ac:dyDescent="0.15">
      <c r="B92" t="s">
        <v>904</v>
      </c>
    </row>
    <row r="93" spans="1:12" x14ac:dyDescent="0.15">
      <c r="B93" t="s">
        <v>905</v>
      </c>
    </row>
    <row r="94" spans="1:12" x14ac:dyDescent="0.15">
      <c r="B94" t="s">
        <v>906</v>
      </c>
    </row>
    <row r="95" spans="1:12" x14ac:dyDescent="0.15">
      <c r="B95" t="s">
        <v>912</v>
      </c>
    </row>
    <row r="96" spans="1:12" x14ac:dyDescent="0.15">
      <c r="B96" t="s">
        <v>908</v>
      </c>
    </row>
    <row r="97" spans="2:14" x14ac:dyDescent="0.15">
      <c r="B97" t="s">
        <v>909</v>
      </c>
    </row>
    <row r="98" spans="2:14" x14ac:dyDescent="0.15">
      <c r="B98" t="s">
        <v>907</v>
      </c>
      <c r="L98" s="10">
        <v>41245</v>
      </c>
    </row>
    <row r="99" spans="2:14" x14ac:dyDescent="0.15">
      <c r="L99" s="10">
        <v>41252</v>
      </c>
      <c r="M99" s="11">
        <v>0.27035879629629628</v>
      </c>
      <c r="N99" t="s">
        <v>929</v>
      </c>
    </row>
    <row r="100" spans="2:14" x14ac:dyDescent="0.15">
      <c r="C100" t="s">
        <v>773</v>
      </c>
      <c r="D100" t="s">
        <v>774</v>
      </c>
    </row>
    <row r="101" spans="2:14" x14ac:dyDescent="0.15">
      <c r="E101" t="s">
        <v>768</v>
      </c>
      <c r="F101" t="s">
        <v>769</v>
      </c>
      <c r="G101" t="s">
        <v>770</v>
      </c>
      <c r="H101" t="s">
        <v>771</v>
      </c>
      <c r="I101" t="s">
        <v>772</v>
      </c>
    </row>
    <row r="102" spans="2:14" x14ac:dyDescent="0.15">
      <c r="D102">
        <v>1</v>
      </c>
      <c r="E102">
        <v>1600</v>
      </c>
      <c r="F102" s="9">
        <v>1.25</v>
      </c>
      <c r="G102">
        <v>1</v>
      </c>
      <c r="H102">
        <v>4</v>
      </c>
      <c r="I102">
        <f>E102*F102*G102*H102</f>
        <v>8000</v>
      </c>
      <c r="J102" t="s">
        <v>781</v>
      </c>
    </row>
    <row r="103" spans="2:14" x14ac:dyDescent="0.15">
      <c r="D103">
        <v>2</v>
      </c>
      <c r="E103">
        <f>9000/2/1.25</f>
        <v>3600</v>
      </c>
      <c r="F103" s="9">
        <v>1.25</v>
      </c>
      <c r="G103">
        <v>2</v>
      </c>
      <c r="H103">
        <v>4</v>
      </c>
      <c r="I103">
        <f t="shared" ref="I103:I107" si="1">E103*F103*G103*H103</f>
        <v>36000</v>
      </c>
      <c r="J103" t="s">
        <v>776</v>
      </c>
    </row>
    <row r="104" spans="2:14" x14ac:dyDescent="0.15">
      <c r="D104">
        <v>3</v>
      </c>
      <c r="E104">
        <v>1600</v>
      </c>
      <c r="F104" s="9">
        <v>1.25</v>
      </c>
      <c r="G104">
        <v>1</v>
      </c>
      <c r="H104">
        <v>4</v>
      </c>
      <c r="I104">
        <f t="shared" si="1"/>
        <v>8000</v>
      </c>
    </row>
    <row r="105" spans="2:14" x14ac:dyDescent="0.15">
      <c r="D105">
        <v>4</v>
      </c>
      <c r="E105">
        <v>1200</v>
      </c>
      <c r="F105" s="9">
        <v>1</v>
      </c>
      <c r="G105">
        <v>2</v>
      </c>
      <c r="H105">
        <v>2</v>
      </c>
      <c r="I105">
        <f t="shared" si="1"/>
        <v>4800</v>
      </c>
      <c r="J105" t="s">
        <v>777</v>
      </c>
    </row>
    <row r="106" spans="2:14" x14ac:dyDescent="0.15">
      <c r="E106">
        <v>3500</v>
      </c>
      <c r="F106" s="9">
        <v>1</v>
      </c>
      <c r="G106">
        <v>2</v>
      </c>
      <c r="H106">
        <v>2</v>
      </c>
      <c r="I106">
        <f t="shared" ref="I106" si="2">E106*F106*G106*H106</f>
        <v>14000</v>
      </c>
      <c r="J106" t="s">
        <v>780</v>
      </c>
    </row>
    <row r="107" spans="2:14" x14ac:dyDescent="0.15">
      <c r="D107">
        <v>5</v>
      </c>
      <c r="E107">
        <v>1200</v>
      </c>
      <c r="F107" s="9">
        <v>1</v>
      </c>
      <c r="G107">
        <v>1</v>
      </c>
      <c r="H107">
        <v>3</v>
      </c>
      <c r="I107">
        <f t="shared" si="1"/>
        <v>3600</v>
      </c>
      <c r="J107" t="s">
        <v>777</v>
      </c>
    </row>
    <row r="108" spans="2:14" x14ac:dyDescent="0.15">
      <c r="H108" t="s">
        <v>775</v>
      </c>
      <c r="I108">
        <f>SUM(I102:I107)</f>
        <v>74400</v>
      </c>
    </row>
    <row r="111" spans="2:14" x14ac:dyDescent="0.15">
      <c r="B111" t="s">
        <v>936</v>
      </c>
    </row>
    <row r="112" spans="2:14" x14ac:dyDescent="0.15">
      <c r="B112" t="s">
        <v>933</v>
      </c>
    </row>
    <row r="113" spans="1:13" x14ac:dyDescent="0.15">
      <c r="B113" t="s">
        <v>931</v>
      </c>
    </row>
    <row r="114" spans="1:13" x14ac:dyDescent="0.15">
      <c r="B114" t="s">
        <v>932</v>
      </c>
    </row>
    <row r="115" spans="1:13" x14ac:dyDescent="0.15">
      <c r="B115" t="s">
        <v>934</v>
      </c>
      <c r="L115" s="10">
        <v>41263</v>
      </c>
      <c r="M115" t="s">
        <v>928</v>
      </c>
    </row>
    <row r="116" spans="1:13" x14ac:dyDescent="0.15">
      <c r="B116" t="s">
        <v>935</v>
      </c>
    </row>
    <row r="120" spans="1:13" x14ac:dyDescent="0.15">
      <c r="A120" t="s">
        <v>606</v>
      </c>
      <c r="B120" t="s">
        <v>779</v>
      </c>
      <c r="L120" s="10">
        <v>41267</v>
      </c>
      <c r="M120" s="11">
        <v>0.27033564814814814</v>
      </c>
    </row>
    <row r="121" spans="1:13" x14ac:dyDescent="0.15">
      <c r="B121" t="s">
        <v>937</v>
      </c>
    </row>
    <row r="122" spans="1:13" x14ac:dyDescent="0.15">
      <c r="B122" t="s">
        <v>941</v>
      </c>
    </row>
    <row r="123" spans="1:13" x14ac:dyDescent="0.15">
      <c r="B123" t="s">
        <v>940</v>
      </c>
    </row>
    <row r="124" spans="1:13" x14ac:dyDescent="0.15">
      <c r="B124" t="s">
        <v>938</v>
      </c>
    </row>
    <row r="125" spans="1:13" x14ac:dyDescent="0.15">
      <c r="B125" t="s">
        <v>942</v>
      </c>
    </row>
    <row r="126" spans="1:13" x14ac:dyDescent="0.15">
      <c r="B126" t="s">
        <v>939</v>
      </c>
    </row>
    <row r="128" spans="1:13" x14ac:dyDescent="0.15">
      <c r="B128" t="s">
        <v>947</v>
      </c>
    </row>
    <row r="129" spans="2:2" x14ac:dyDescent="0.15">
      <c r="B129" t="s">
        <v>943</v>
      </c>
    </row>
    <row r="130" spans="2:2" x14ac:dyDescent="0.15">
      <c r="B130" t="s">
        <v>944</v>
      </c>
    </row>
    <row r="131" spans="2:2" x14ac:dyDescent="0.15">
      <c r="B131" t="s">
        <v>945</v>
      </c>
    </row>
    <row r="132" spans="2:2" x14ac:dyDescent="0.15">
      <c r="B132" t="s">
        <v>946</v>
      </c>
    </row>
    <row r="133" spans="2:2" x14ac:dyDescent="0.15">
      <c r="B133" t="s">
        <v>948</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5"/>
  <sheetViews>
    <sheetView workbookViewId="0">
      <selection activeCell="B38" sqref="B38"/>
    </sheetView>
  </sheetViews>
  <sheetFormatPr defaultRowHeight="13.5" x14ac:dyDescent="0.15"/>
  <cols>
    <col min="1" max="1" width="1.625" customWidth="1"/>
  </cols>
  <sheetData>
    <row r="2" spans="2:2" x14ac:dyDescent="0.15">
      <c r="B2" t="s">
        <v>33</v>
      </c>
    </row>
    <row r="3" spans="2:2" x14ac:dyDescent="0.15">
      <c r="B3" t="s">
        <v>34</v>
      </c>
    </row>
    <row r="5" spans="2:2" x14ac:dyDescent="0.15">
      <c r="B5" t="s">
        <v>35</v>
      </c>
    </row>
    <row r="6" spans="2:2" x14ac:dyDescent="0.15">
      <c r="B6" t="s">
        <v>36</v>
      </c>
    </row>
    <row r="7" spans="2:2" x14ac:dyDescent="0.15">
      <c r="B7" t="s">
        <v>37</v>
      </c>
    </row>
    <row r="8" spans="2:2" x14ac:dyDescent="0.15">
      <c r="B8" t="s">
        <v>38</v>
      </c>
    </row>
    <row r="9" spans="2:2" x14ac:dyDescent="0.15">
      <c r="B9" t="s">
        <v>39</v>
      </c>
    </row>
    <row r="10" spans="2:2" x14ac:dyDescent="0.15">
      <c r="B10" t="s">
        <v>262</v>
      </c>
    </row>
    <row r="12" spans="2:2" x14ac:dyDescent="0.15">
      <c r="B12" t="s">
        <v>40</v>
      </c>
    </row>
    <row r="13" spans="2:2" x14ac:dyDescent="0.15">
      <c r="B13" t="s">
        <v>41</v>
      </c>
    </row>
    <row r="14" spans="2:2" x14ac:dyDescent="0.15">
      <c r="B14" t="s">
        <v>42</v>
      </c>
    </row>
    <row r="15" spans="2:2" x14ac:dyDescent="0.15">
      <c r="B15" t="s">
        <v>43</v>
      </c>
    </row>
    <row r="16" spans="2:2" x14ac:dyDescent="0.15">
      <c r="B16" t="s">
        <v>44</v>
      </c>
    </row>
    <row r="17" spans="1:5" x14ac:dyDescent="0.15">
      <c r="B17" t="s">
        <v>45</v>
      </c>
    </row>
    <row r="18" spans="1:5" x14ac:dyDescent="0.15">
      <c r="B18" t="s">
        <v>46</v>
      </c>
    </row>
    <row r="21" spans="1:5" x14ac:dyDescent="0.15">
      <c r="B21" t="s">
        <v>47</v>
      </c>
    </row>
    <row r="22" spans="1:5" x14ac:dyDescent="0.15">
      <c r="B22" t="s">
        <v>48</v>
      </c>
      <c r="C22" t="s">
        <v>49</v>
      </c>
    </row>
    <row r="23" spans="1:5" x14ac:dyDescent="0.15">
      <c r="B23" t="s">
        <v>50</v>
      </c>
      <c r="D23" t="s">
        <v>51</v>
      </c>
    </row>
    <row r="24" spans="1:5" x14ac:dyDescent="0.15">
      <c r="B24" t="s">
        <v>52</v>
      </c>
      <c r="C24" t="s">
        <v>51</v>
      </c>
    </row>
    <row r="25" spans="1:5" x14ac:dyDescent="0.15">
      <c r="B25" t="s">
        <v>53</v>
      </c>
      <c r="C25" t="s">
        <v>51</v>
      </c>
    </row>
    <row r="26" spans="1:5" x14ac:dyDescent="0.15">
      <c r="B26" t="s">
        <v>54</v>
      </c>
      <c r="E26" t="s">
        <v>51</v>
      </c>
    </row>
    <row r="28" spans="1:5" x14ac:dyDescent="0.15">
      <c r="B28" t="s">
        <v>55</v>
      </c>
    </row>
    <row r="29" spans="1:5" x14ac:dyDescent="0.15">
      <c r="B29" t="s">
        <v>56</v>
      </c>
    </row>
    <row r="30" spans="1:5" x14ac:dyDescent="0.15">
      <c r="B30" t="s">
        <v>57</v>
      </c>
    </row>
    <row r="32" spans="1:5" x14ac:dyDescent="0.15">
      <c r="A32" t="s">
        <v>606</v>
      </c>
      <c r="B32" t="s">
        <v>58</v>
      </c>
    </row>
    <row r="33" spans="2:2" x14ac:dyDescent="0.15">
      <c r="B33" t="s">
        <v>59</v>
      </c>
    </row>
    <row r="34" spans="2:2" x14ac:dyDescent="0.15">
      <c r="B34" t="s">
        <v>60</v>
      </c>
    </row>
    <row r="36" spans="2:2" x14ac:dyDescent="0.15">
      <c r="B36" t="s">
        <v>61</v>
      </c>
    </row>
    <row r="37" spans="2:2" x14ac:dyDescent="0.15">
      <c r="B37" t="s">
        <v>62</v>
      </c>
    </row>
    <row r="38" spans="2:2" x14ac:dyDescent="0.15">
      <c r="B38" t="s">
        <v>63</v>
      </c>
    </row>
    <row r="39" spans="2:2" x14ac:dyDescent="0.15">
      <c r="B39" t="s">
        <v>64</v>
      </c>
    </row>
    <row r="40" spans="2:2" x14ac:dyDescent="0.15">
      <c r="B40" t="s">
        <v>65</v>
      </c>
    </row>
    <row r="41" spans="2:2" x14ac:dyDescent="0.15">
      <c r="B41" t="s">
        <v>66</v>
      </c>
    </row>
    <row r="42" spans="2:2" x14ac:dyDescent="0.15">
      <c r="B42" t="s">
        <v>67</v>
      </c>
    </row>
    <row r="43" spans="2:2" x14ac:dyDescent="0.15">
      <c r="B43" t="s">
        <v>68</v>
      </c>
    </row>
    <row r="44" spans="2:2" x14ac:dyDescent="0.15">
      <c r="B44" t="s">
        <v>69</v>
      </c>
    </row>
    <row r="45" spans="2:2" x14ac:dyDescent="0.15">
      <c r="B45" t="s">
        <v>70</v>
      </c>
    </row>
    <row r="46" spans="2:2" x14ac:dyDescent="0.15">
      <c r="B46" t="s">
        <v>65</v>
      </c>
    </row>
    <row r="47" spans="2:2" x14ac:dyDescent="0.15">
      <c r="B47" t="s">
        <v>71</v>
      </c>
    </row>
    <row r="48" spans="2:2" x14ac:dyDescent="0.15">
      <c r="B48" t="s">
        <v>72</v>
      </c>
    </row>
    <row r="49" spans="2:2" x14ac:dyDescent="0.15">
      <c r="B49" t="s">
        <v>73</v>
      </c>
    </row>
    <row r="50" spans="2:2" x14ac:dyDescent="0.15">
      <c r="B50" t="s">
        <v>74</v>
      </c>
    </row>
    <row r="51" spans="2:2" x14ac:dyDescent="0.15">
      <c r="B51" t="s">
        <v>75</v>
      </c>
    </row>
    <row r="52" spans="2:2" x14ac:dyDescent="0.15">
      <c r="B52" t="s">
        <v>76</v>
      </c>
    </row>
    <row r="53" spans="2:2" x14ac:dyDescent="0.15">
      <c r="B53" t="s">
        <v>77</v>
      </c>
    </row>
    <row r="54" spans="2:2" x14ac:dyDescent="0.15">
      <c r="B54" t="s">
        <v>78</v>
      </c>
    </row>
    <row r="55" spans="2:2" x14ac:dyDescent="0.15">
      <c r="B55" t="s">
        <v>79</v>
      </c>
    </row>
    <row r="56" spans="2:2" x14ac:dyDescent="0.15">
      <c r="B56" t="s">
        <v>80</v>
      </c>
    </row>
    <row r="58" spans="2:2" x14ac:dyDescent="0.15">
      <c r="B58" t="s">
        <v>81</v>
      </c>
    </row>
    <row r="59" spans="2:2" x14ac:dyDescent="0.15">
      <c r="B59" t="s">
        <v>82</v>
      </c>
    </row>
    <row r="60" spans="2:2" x14ac:dyDescent="0.15">
      <c r="B60" t="s">
        <v>83</v>
      </c>
    </row>
    <row r="61" spans="2:2" x14ac:dyDescent="0.15">
      <c r="B61" t="s">
        <v>84</v>
      </c>
    </row>
    <row r="62" spans="2:2" x14ac:dyDescent="0.15">
      <c r="B62" t="s">
        <v>85</v>
      </c>
    </row>
    <row r="63" spans="2:2" x14ac:dyDescent="0.15">
      <c r="B63" t="s">
        <v>86</v>
      </c>
    </row>
    <row r="64" spans="2:2" x14ac:dyDescent="0.15">
      <c r="B64" t="s">
        <v>87</v>
      </c>
    </row>
    <row r="65" spans="2:2" x14ac:dyDescent="0.15">
      <c r="B65" t="s">
        <v>88</v>
      </c>
    </row>
    <row r="66" spans="2:2" x14ac:dyDescent="0.15">
      <c r="B66" t="s">
        <v>89</v>
      </c>
    </row>
    <row r="68" spans="2:2" x14ac:dyDescent="0.15">
      <c r="B68" t="s">
        <v>90</v>
      </c>
    </row>
    <row r="69" spans="2:2" x14ac:dyDescent="0.15">
      <c r="B69" t="s">
        <v>91</v>
      </c>
    </row>
    <row r="70" spans="2:2" x14ac:dyDescent="0.15">
      <c r="B70" t="s">
        <v>92</v>
      </c>
    </row>
    <row r="71" spans="2:2" x14ac:dyDescent="0.15">
      <c r="B71" t="s">
        <v>90</v>
      </c>
    </row>
    <row r="72" spans="2:2" x14ac:dyDescent="0.15">
      <c r="B72" t="s">
        <v>93</v>
      </c>
    </row>
    <row r="73" spans="2:2" x14ac:dyDescent="0.15">
      <c r="B73" t="s">
        <v>94</v>
      </c>
    </row>
    <row r="74" spans="2:2" x14ac:dyDescent="0.15">
      <c r="B74" t="s">
        <v>95</v>
      </c>
    </row>
    <row r="75" spans="2:2" x14ac:dyDescent="0.15">
      <c r="B75" t="s">
        <v>96</v>
      </c>
    </row>
    <row r="76" spans="2:2" x14ac:dyDescent="0.15">
      <c r="B76" t="s">
        <v>97</v>
      </c>
    </row>
    <row r="77" spans="2:2" x14ac:dyDescent="0.15">
      <c r="B77" t="s">
        <v>98</v>
      </c>
    </row>
    <row r="78" spans="2:2" x14ac:dyDescent="0.15">
      <c r="B78" t="s">
        <v>99</v>
      </c>
    </row>
    <row r="79" spans="2:2" x14ac:dyDescent="0.15">
      <c r="B79" t="s">
        <v>100</v>
      </c>
    </row>
    <row r="80" spans="2:2" x14ac:dyDescent="0.15">
      <c r="B80" t="s">
        <v>101</v>
      </c>
    </row>
    <row r="81" spans="2:2" x14ac:dyDescent="0.15">
      <c r="B81" t="s">
        <v>102</v>
      </c>
    </row>
    <row r="82" spans="2:2" x14ac:dyDescent="0.15">
      <c r="B82" t="s">
        <v>103</v>
      </c>
    </row>
    <row r="83" spans="2:2" x14ac:dyDescent="0.15">
      <c r="B83" t="s">
        <v>104</v>
      </c>
    </row>
    <row r="84" spans="2:2" x14ac:dyDescent="0.15">
      <c r="B84" t="s">
        <v>105</v>
      </c>
    </row>
    <row r="85" spans="2:2" x14ac:dyDescent="0.15">
      <c r="B85" t="s">
        <v>106</v>
      </c>
    </row>
    <row r="86" spans="2:2" x14ac:dyDescent="0.15">
      <c r="B86" t="s">
        <v>107</v>
      </c>
    </row>
    <row r="88" spans="2:2" x14ac:dyDescent="0.15">
      <c r="B88" t="s">
        <v>108</v>
      </c>
    </row>
    <row r="89" spans="2:2" x14ac:dyDescent="0.15">
      <c r="B89" t="s">
        <v>109</v>
      </c>
    </row>
    <row r="90" spans="2:2" x14ac:dyDescent="0.15">
      <c r="B90" t="s">
        <v>110</v>
      </c>
    </row>
    <row r="91" spans="2:2" x14ac:dyDescent="0.15">
      <c r="B91" t="s">
        <v>111</v>
      </c>
    </row>
    <row r="92" spans="2:2" x14ac:dyDescent="0.15">
      <c r="B92" t="s">
        <v>112</v>
      </c>
    </row>
    <row r="93" spans="2:2" x14ac:dyDescent="0.15">
      <c r="B93" t="s">
        <v>113</v>
      </c>
    </row>
    <row r="94" spans="2:2" x14ac:dyDescent="0.15">
      <c r="B94" t="s">
        <v>114</v>
      </c>
    </row>
    <row r="95" spans="2:2" x14ac:dyDescent="0.15">
      <c r="B95" t="s">
        <v>115</v>
      </c>
    </row>
    <row r="96" spans="2:2" x14ac:dyDescent="0.15">
      <c r="B96" t="s">
        <v>116</v>
      </c>
    </row>
    <row r="98" spans="2:2" x14ac:dyDescent="0.15">
      <c r="B98" t="s">
        <v>117</v>
      </c>
    </row>
    <row r="99" spans="2:2" x14ac:dyDescent="0.15">
      <c r="B99" t="s">
        <v>118</v>
      </c>
    </row>
    <row r="100" spans="2:2" x14ac:dyDescent="0.15">
      <c r="B100" t="s">
        <v>119</v>
      </c>
    </row>
    <row r="102" spans="2:2" x14ac:dyDescent="0.15">
      <c r="B102" t="s">
        <v>120</v>
      </c>
    </row>
    <row r="103" spans="2:2" x14ac:dyDescent="0.15">
      <c r="B103" t="s">
        <v>121</v>
      </c>
    </row>
    <row r="104" spans="2:2" x14ac:dyDescent="0.15">
      <c r="B104" t="s">
        <v>122</v>
      </c>
    </row>
    <row r="105" spans="2:2" x14ac:dyDescent="0.15">
      <c r="B105" t="s">
        <v>123</v>
      </c>
    </row>
    <row r="106" spans="2:2" x14ac:dyDescent="0.15">
      <c r="B106" t="s">
        <v>124</v>
      </c>
    </row>
    <row r="108" spans="2:2" x14ac:dyDescent="0.15">
      <c r="B108" t="s">
        <v>125</v>
      </c>
    </row>
    <row r="109" spans="2:2" x14ac:dyDescent="0.15">
      <c r="B109" t="s">
        <v>126</v>
      </c>
    </row>
    <row r="110" spans="2:2" x14ac:dyDescent="0.15">
      <c r="B110" t="s">
        <v>127</v>
      </c>
    </row>
    <row r="111" spans="2:2" x14ac:dyDescent="0.15">
      <c r="B111" t="s">
        <v>128</v>
      </c>
    </row>
    <row r="112" spans="2:2" x14ac:dyDescent="0.15">
      <c r="B112" t="s">
        <v>129</v>
      </c>
    </row>
    <row r="113" spans="2:2" x14ac:dyDescent="0.15">
      <c r="B113" t="s">
        <v>130</v>
      </c>
    </row>
    <row r="114" spans="2:2" x14ac:dyDescent="0.15">
      <c r="B114" t="s">
        <v>131</v>
      </c>
    </row>
    <row r="116" spans="2:2" x14ac:dyDescent="0.15">
      <c r="B116" t="s">
        <v>65</v>
      </c>
    </row>
    <row r="117" spans="2:2" x14ac:dyDescent="0.15">
      <c r="B117" t="s">
        <v>132</v>
      </c>
    </row>
    <row r="118" spans="2:2" x14ac:dyDescent="0.15">
      <c r="B118" t="s">
        <v>133</v>
      </c>
    </row>
    <row r="120" spans="2:2" x14ac:dyDescent="0.15">
      <c r="B120" t="s">
        <v>63</v>
      </c>
    </row>
    <row r="121" spans="2:2" x14ac:dyDescent="0.15">
      <c r="B121" t="s">
        <v>134</v>
      </c>
    </row>
    <row r="122" spans="2:2" x14ac:dyDescent="0.15">
      <c r="B122" t="s">
        <v>135</v>
      </c>
    </row>
    <row r="123" spans="2:2" x14ac:dyDescent="0.15">
      <c r="B123" t="s">
        <v>136</v>
      </c>
    </row>
    <row r="124" spans="2:2" x14ac:dyDescent="0.15">
      <c r="B124" t="s">
        <v>137</v>
      </c>
    </row>
    <row r="125" spans="2:2" x14ac:dyDescent="0.15">
      <c r="B125" t="s">
        <v>138</v>
      </c>
    </row>
    <row r="127" spans="2:2" x14ac:dyDescent="0.15">
      <c r="B127" t="s">
        <v>139</v>
      </c>
    </row>
    <row r="128" spans="2:2" x14ac:dyDescent="0.15">
      <c r="B128" t="s">
        <v>140</v>
      </c>
    </row>
    <row r="129" spans="2:2" x14ac:dyDescent="0.15">
      <c r="B129" t="s">
        <v>141</v>
      </c>
    </row>
    <row r="130" spans="2:2" x14ac:dyDescent="0.15">
      <c r="B130" t="s">
        <v>142</v>
      </c>
    </row>
    <row r="131" spans="2:2" x14ac:dyDescent="0.15">
      <c r="B131" t="s">
        <v>143</v>
      </c>
    </row>
    <row r="133" spans="2:2" x14ac:dyDescent="0.15">
      <c r="B133" t="s">
        <v>144</v>
      </c>
    </row>
    <row r="134" spans="2:2" x14ac:dyDescent="0.15">
      <c r="B134" t="s">
        <v>145</v>
      </c>
    </row>
    <row r="135" spans="2:2" x14ac:dyDescent="0.15">
      <c r="B135" t="s">
        <v>146</v>
      </c>
    </row>
    <row r="136" spans="2:2" x14ac:dyDescent="0.15">
      <c r="B136" t="s">
        <v>147</v>
      </c>
    </row>
    <row r="138" spans="2:2" x14ac:dyDescent="0.15">
      <c r="B138" t="s">
        <v>148</v>
      </c>
    </row>
    <row r="139" spans="2:2" x14ac:dyDescent="0.15">
      <c r="B139" t="s">
        <v>149</v>
      </c>
    </row>
    <row r="140" spans="2:2" x14ac:dyDescent="0.15">
      <c r="B140" t="s">
        <v>150</v>
      </c>
    </row>
    <row r="142" spans="2:2" x14ac:dyDescent="0.15">
      <c r="B142" t="s">
        <v>151</v>
      </c>
    </row>
    <row r="143" spans="2:2" x14ac:dyDescent="0.15">
      <c r="B143" t="s">
        <v>152</v>
      </c>
    </row>
    <row r="145" spans="2:2" x14ac:dyDescent="0.15">
      <c r="B145" t="s">
        <v>153</v>
      </c>
    </row>
    <row r="146" spans="2:2" x14ac:dyDescent="0.15">
      <c r="B146" t="s">
        <v>154</v>
      </c>
    </row>
    <row r="147" spans="2:2" x14ac:dyDescent="0.15">
      <c r="B147" t="s">
        <v>155</v>
      </c>
    </row>
    <row r="148" spans="2:2" x14ac:dyDescent="0.15">
      <c r="B148" t="s">
        <v>156</v>
      </c>
    </row>
    <row r="149" spans="2:2" x14ac:dyDescent="0.15">
      <c r="B149" t="s">
        <v>157</v>
      </c>
    </row>
    <row r="151" spans="2:2" x14ac:dyDescent="0.15">
      <c r="B151" t="s">
        <v>158</v>
      </c>
    </row>
    <row r="152" spans="2:2" x14ac:dyDescent="0.15">
      <c r="B152" t="s">
        <v>159</v>
      </c>
    </row>
    <row r="153" spans="2:2" x14ac:dyDescent="0.15">
      <c r="B153" t="s">
        <v>160</v>
      </c>
    </row>
    <row r="154" spans="2:2" x14ac:dyDescent="0.15">
      <c r="B154" t="s">
        <v>161</v>
      </c>
    </row>
    <row r="155" spans="2:2" x14ac:dyDescent="0.15">
      <c r="B155" t="s">
        <v>162</v>
      </c>
    </row>
    <row r="157" spans="2:2" x14ac:dyDescent="0.15">
      <c r="B157" t="s">
        <v>163</v>
      </c>
    </row>
    <row r="158" spans="2:2" x14ac:dyDescent="0.15">
      <c r="B158" t="s">
        <v>164</v>
      </c>
    </row>
    <row r="160" spans="2:2" x14ac:dyDescent="0.15">
      <c r="B160" t="s">
        <v>165</v>
      </c>
    </row>
    <row r="161" spans="2:2" x14ac:dyDescent="0.15">
      <c r="B161" t="s">
        <v>166</v>
      </c>
    </row>
    <row r="162" spans="2:2" x14ac:dyDescent="0.15">
      <c r="B162" t="s">
        <v>167</v>
      </c>
    </row>
    <row r="163" spans="2:2" x14ac:dyDescent="0.15">
      <c r="B163" t="s">
        <v>168</v>
      </c>
    </row>
    <row r="164" spans="2:2" x14ac:dyDescent="0.15">
      <c r="B164" t="s">
        <v>169</v>
      </c>
    </row>
    <row r="165" spans="2:2" x14ac:dyDescent="0.15">
      <c r="B165" t="s">
        <v>170</v>
      </c>
    </row>
    <row r="167" spans="2:2" x14ac:dyDescent="0.15">
      <c r="B167" t="s">
        <v>171</v>
      </c>
    </row>
    <row r="168" spans="2:2" x14ac:dyDescent="0.15">
      <c r="B168" t="s">
        <v>172</v>
      </c>
    </row>
    <row r="169" spans="2:2" x14ac:dyDescent="0.15">
      <c r="B169" t="s">
        <v>173</v>
      </c>
    </row>
    <row r="170" spans="2:2" x14ac:dyDescent="0.15">
      <c r="B170" t="s">
        <v>174</v>
      </c>
    </row>
    <row r="171" spans="2:2" x14ac:dyDescent="0.15">
      <c r="B171" t="s">
        <v>175</v>
      </c>
    </row>
    <row r="172" spans="2:2" x14ac:dyDescent="0.15">
      <c r="B172" t="s">
        <v>176</v>
      </c>
    </row>
    <row r="173" spans="2:2" x14ac:dyDescent="0.15">
      <c r="B173" t="s">
        <v>177</v>
      </c>
    </row>
    <row r="174" spans="2:2" x14ac:dyDescent="0.15">
      <c r="B174" t="s">
        <v>178</v>
      </c>
    </row>
    <row r="176" spans="2:2" x14ac:dyDescent="0.15">
      <c r="B176" t="s">
        <v>179</v>
      </c>
    </row>
    <row r="177" spans="1:2" x14ac:dyDescent="0.15">
      <c r="B177" t="s">
        <v>180</v>
      </c>
    </row>
    <row r="178" spans="1:2" x14ac:dyDescent="0.15">
      <c r="B178" t="s">
        <v>181</v>
      </c>
    </row>
    <row r="179" spans="1:2" x14ac:dyDescent="0.15">
      <c r="B179" t="s">
        <v>182</v>
      </c>
    </row>
    <row r="180" spans="1:2" x14ac:dyDescent="0.15">
      <c r="B180" t="s">
        <v>183</v>
      </c>
    </row>
    <row r="182" spans="1:2" x14ac:dyDescent="0.15">
      <c r="A182" t="s">
        <v>752</v>
      </c>
      <c r="B182" t="s">
        <v>763</v>
      </c>
    </row>
    <row r="184" spans="1:2" x14ac:dyDescent="0.15">
      <c r="B184" t="s">
        <v>35</v>
      </c>
    </row>
    <row r="185" spans="1:2" x14ac:dyDescent="0.15">
      <c r="B185" t="s">
        <v>607</v>
      </c>
    </row>
    <row r="186" spans="1:2" x14ac:dyDescent="0.15">
      <c r="B186" t="s">
        <v>37</v>
      </c>
    </row>
    <row r="187" spans="1:2" x14ac:dyDescent="0.15">
      <c r="B187" t="s">
        <v>608</v>
      </c>
    </row>
    <row r="188" spans="1:2" x14ac:dyDescent="0.15">
      <c r="B188" t="s">
        <v>39</v>
      </c>
    </row>
    <row r="189" spans="1:2" x14ac:dyDescent="0.15">
      <c r="B189" t="s">
        <v>609</v>
      </c>
    </row>
    <row r="191" spans="1:2" x14ac:dyDescent="0.15">
      <c r="B191" t="s">
        <v>40</v>
      </c>
    </row>
    <row r="192" spans="1:2" x14ac:dyDescent="0.15">
      <c r="B192" t="s">
        <v>610</v>
      </c>
    </row>
    <row r="193" spans="2:4" x14ac:dyDescent="0.15">
      <c r="B193" t="s">
        <v>611</v>
      </c>
    </row>
    <row r="194" spans="2:4" x14ac:dyDescent="0.15">
      <c r="B194" t="s">
        <v>612</v>
      </c>
    </row>
    <row r="195" spans="2:4" x14ac:dyDescent="0.15">
      <c r="B195" t="s">
        <v>613</v>
      </c>
    </row>
    <row r="196" spans="2:4" x14ac:dyDescent="0.15">
      <c r="B196" t="s">
        <v>614</v>
      </c>
    </row>
    <row r="197" spans="2:4" x14ac:dyDescent="0.15">
      <c r="B197" t="s">
        <v>45</v>
      </c>
    </row>
    <row r="198" spans="2:4" x14ac:dyDescent="0.15">
      <c r="B198" t="s">
        <v>615</v>
      </c>
    </row>
    <row r="200" spans="2:4" x14ac:dyDescent="0.15">
      <c r="B200" t="s">
        <v>47</v>
      </c>
    </row>
    <row r="201" spans="2:4" x14ac:dyDescent="0.15">
      <c r="B201" t="s">
        <v>616</v>
      </c>
      <c r="C201" t="s">
        <v>617</v>
      </c>
    </row>
    <row r="202" spans="2:4" x14ac:dyDescent="0.15">
      <c r="B202" t="s">
        <v>618</v>
      </c>
      <c r="D202" t="s">
        <v>51</v>
      </c>
    </row>
    <row r="203" spans="2:4" x14ac:dyDescent="0.15">
      <c r="B203" t="s">
        <v>619</v>
      </c>
      <c r="D203" t="s">
        <v>51</v>
      </c>
    </row>
    <row r="204" spans="2:4" x14ac:dyDescent="0.15">
      <c r="B204" t="s">
        <v>620</v>
      </c>
      <c r="D204" t="s">
        <v>621</v>
      </c>
    </row>
    <row r="205" spans="2:4" x14ac:dyDescent="0.15">
      <c r="B205" t="s">
        <v>622</v>
      </c>
      <c r="D205" t="s">
        <v>617</v>
      </c>
    </row>
    <row r="207" spans="2:4" x14ac:dyDescent="0.15">
      <c r="B207" t="s">
        <v>623</v>
      </c>
    </row>
    <row r="208" spans="2:4" x14ac:dyDescent="0.15">
      <c r="B208" t="s">
        <v>624</v>
      </c>
    </row>
    <row r="209" spans="2:2" x14ac:dyDescent="0.15">
      <c r="B209" t="s">
        <v>625</v>
      </c>
    </row>
    <row r="211" spans="2:2" x14ac:dyDescent="0.15">
      <c r="B211" t="s">
        <v>58</v>
      </c>
    </row>
    <row r="212" spans="2:2" x14ac:dyDescent="0.15">
      <c r="B212" t="s">
        <v>59</v>
      </c>
    </row>
    <row r="213" spans="2:2" x14ac:dyDescent="0.15">
      <c r="B213" t="s">
        <v>60</v>
      </c>
    </row>
    <row r="215" spans="2:2" x14ac:dyDescent="0.15">
      <c r="B215" t="s">
        <v>626</v>
      </c>
    </row>
    <row r="216" spans="2:2" x14ac:dyDescent="0.15">
      <c r="B216" t="s">
        <v>627</v>
      </c>
    </row>
    <row r="217" spans="2:2" x14ac:dyDescent="0.15">
      <c r="B217" t="s">
        <v>63</v>
      </c>
    </row>
    <row r="218" spans="2:2" x14ac:dyDescent="0.15">
      <c r="B218" t="s">
        <v>628</v>
      </c>
    </row>
    <row r="219" spans="2:2" x14ac:dyDescent="0.15">
      <c r="B219" t="s">
        <v>629</v>
      </c>
    </row>
    <row r="220" spans="2:2" x14ac:dyDescent="0.15">
      <c r="B220" t="s">
        <v>630</v>
      </c>
    </row>
    <row r="221" spans="2:2" x14ac:dyDescent="0.15">
      <c r="B221" t="s">
        <v>631</v>
      </c>
    </row>
    <row r="222" spans="2:2" x14ac:dyDescent="0.15">
      <c r="B222" t="s">
        <v>632</v>
      </c>
    </row>
    <row r="223" spans="2:2" x14ac:dyDescent="0.15">
      <c r="B223" t="s">
        <v>633</v>
      </c>
    </row>
    <row r="225" spans="2:2" x14ac:dyDescent="0.15">
      <c r="B225" t="s">
        <v>65</v>
      </c>
    </row>
    <row r="226" spans="2:2" x14ac:dyDescent="0.15">
      <c r="B226" t="s">
        <v>634</v>
      </c>
    </row>
    <row r="227" spans="2:2" x14ac:dyDescent="0.15">
      <c r="B227" t="s">
        <v>635</v>
      </c>
    </row>
    <row r="228" spans="2:2" x14ac:dyDescent="0.15">
      <c r="B228" t="s">
        <v>636</v>
      </c>
    </row>
    <row r="229" spans="2:2" x14ac:dyDescent="0.15">
      <c r="B229" t="s">
        <v>637</v>
      </c>
    </row>
    <row r="230" spans="2:2" x14ac:dyDescent="0.15">
      <c r="B230" t="s">
        <v>638</v>
      </c>
    </row>
    <row r="231" spans="2:2" x14ac:dyDescent="0.15">
      <c r="B231" t="s">
        <v>639</v>
      </c>
    </row>
    <row r="232" spans="2:2" x14ac:dyDescent="0.15">
      <c r="B232" t="s">
        <v>640</v>
      </c>
    </row>
    <row r="233" spans="2:2" x14ac:dyDescent="0.15">
      <c r="B233" t="s">
        <v>76</v>
      </c>
    </row>
    <row r="235" spans="2:2" x14ac:dyDescent="0.15">
      <c r="B235" t="s">
        <v>81</v>
      </c>
    </row>
    <row r="236" spans="2:2" x14ac:dyDescent="0.15">
      <c r="B236" t="s">
        <v>82</v>
      </c>
    </row>
    <row r="237" spans="2:2" x14ac:dyDescent="0.15">
      <c r="B237" t="s">
        <v>83</v>
      </c>
    </row>
    <row r="238" spans="2:2" x14ac:dyDescent="0.15">
      <c r="B238" t="s">
        <v>90</v>
      </c>
    </row>
    <row r="239" spans="2:2" x14ac:dyDescent="0.15">
      <c r="B239" t="s">
        <v>641</v>
      </c>
    </row>
    <row r="240" spans="2:2" x14ac:dyDescent="0.15">
      <c r="B240" t="s">
        <v>642</v>
      </c>
    </row>
    <row r="241" spans="2:2" x14ac:dyDescent="0.15">
      <c r="B241" t="s">
        <v>79</v>
      </c>
    </row>
    <row r="242" spans="2:2" x14ac:dyDescent="0.15">
      <c r="B242" t="s">
        <v>643</v>
      </c>
    </row>
    <row r="243" spans="2:2" x14ac:dyDescent="0.15">
      <c r="B243" t="s">
        <v>80</v>
      </c>
    </row>
    <row r="244" spans="2:2" x14ac:dyDescent="0.15">
      <c r="B244" t="s">
        <v>90</v>
      </c>
    </row>
    <row r="245" spans="2:2" x14ac:dyDescent="0.15">
      <c r="B245" t="s">
        <v>644</v>
      </c>
    </row>
    <row r="246" spans="2:2" x14ac:dyDescent="0.15">
      <c r="B246" t="s">
        <v>645</v>
      </c>
    </row>
    <row r="247" spans="2:2" x14ac:dyDescent="0.15">
      <c r="B247" t="s">
        <v>95</v>
      </c>
    </row>
    <row r="248" spans="2:2" x14ac:dyDescent="0.15">
      <c r="B248" t="s">
        <v>96</v>
      </c>
    </row>
    <row r="249" spans="2:2" x14ac:dyDescent="0.15">
      <c r="B249" t="s">
        <v>646</v>
      </c>
    </row>
    <row r="250" spans="2:2" x14ac:dyDescent="0.15">
      <c r="B250" t="s">
        <v>98</v>
      </c>
    </row>
    <row r="251" spans="2:2" x14ac:dyDescent="0.15">
      <c r="B251" t="s">
        <v>99</v>
      </c>
    </row>
    <row r="252" spans="2:2" x14ac:dyDescent="0.15">
      <c r="B252" t="s">
        <v>100</v>
      </c>
    </row>
    <row r="253" spans="2:2" x14ac:dyDescent="0.15">
      <c r="B253" t="s">
        <v>101</v>
      </c>
    </row>
    <row r="254" spans="2:2" x14ac:dyDescent="0.15">
      <c r="B254" t="s">
        <v>102</v>
      </c>
    </row>
    <row r="255" spans="2:2" x14ac:dyDescent="0.15">
      <c r="B255" t="s">
        <v>647</v>
      </c>
    </row>
    <row r="256" spans="2:2" x14ac:dyDescent="0.15">
      <c r="B256" t="s">
        <v>648</v>
      </c>
    </row>
    <row r="258" spans="2:2" x14ac:dyDescent="0.15">
      <c r="B258" t="s">
        <v>84</v>
      </c>
    </row>
    <row r="259" spans="2:2" x14ac:dyDescent="0.15">
      <c r="B259" t="s">
        <v>85</v>
      </c>
    </row>
    <row r="260" spans="2:2" x14ac:dyDescent="0.15">
      <c r="B260" t="s">
        <v>86</v>
      </c>
    </row>
    <row r="261" spans="2:2" x14ac:dyDescent="0.15">
      <c r="B261" t="s">
        <v>649</v>
      </c>
    </row>
    <row r="262" spans="2:2" x14ac:dyDescent="0.15">
      <c r="B262" t="s">
        <v>87</v>
      </c>
    </row>
    <row r="263" spans="2:2" x14ac:dyDescent="0.15">
      <c r="B263" t="s">
        <v>88</v>
      </c>
    </row>
    <row r="264" spans="2:2" x14ac:dyDescent="0.15">
      <c r="B264" t="s">
        <v>89</v>
      </c>
    </row>
    <row r="266" spans="2:2" x14ac:dyDescent="0.15">
      <c r="B266" t="s">
        <v>108</v>
      </c>
    </row>
    <row r="267" spans="2:2" x14ac:dyDescent="0.15">
      <c r="B267" t="s">
        <v>110</v>
      </c>
    </row>
    <row r="268" spans="2:2" x14ac:dyDescent="0.15">
      <c r="B268" t="s">
        <v>111</v>
      </c>
    </row>
    <row r="269" spans="2:2" x14ac:dyDescent="0.15">
      <c r="B269" t="s">
        <v>112</v>
      </c>
    </row>
    <row r="270" spans="2:2" x14ac:dyDescent="0.15">
      <c r="B270" t="s">
        <v>650</v>
      </c>
    </row>
    <row r="271" spans="2:2" x14ac:dyDescent="0.15">
      <c r="B271" t="s">
        <v>114</v>
      </c>
    </row>
    <row r="272" spans="2:2" x14ac:dyDescent="0.15">
      <c r="B272" t="s">
        <v>651</v>
      </c>
    </row>
    <row r="273" spans="2:2" x14ac:dyDescent="0.15">
      <c r="B273" t="s">
        <v>652</v>
      </c>
    </row>
    <row r="275" spans="2:2" x14ac:dyDescent="0.15">
      <c r="B275" t="s">
        <v>120</v>
      </c>
    </row>
    <row r="276" spans="2:2" x14ac:dyDescent="0.15">
      <c r="B276" t="s">
        <v>653</v>
      </c>
    </row>
    <row r="277" spans="2:2" x14ac:dyDescent="0.15">
      <c r="B277" t="s">
        <v>654</v>
      </c>
    </row>
    <row r="278" spans="2:2" x14ac:dyDescent="0.15">
      <c r="B278" t="s">
        <v>124</v>
      </c>
    </row>
    <row r="280" spans="2:2" x14ac:dyDescent="0.15">
      <c r="B280" t="s">
        <v>144</v>
      </c>
    </row>
    <row r="281" spans="2:2" x14ac:dyDescent="0.15">
      <c r="B281" t="s">
        <v>655</v>
      </c>
    </row>
    <row r="282" spans="2:2" x14ac:dyDescent="0.15">
      <c r="B282" t="s">
        <v>656</v>
      </c>
    </row>
    <row r="283" spans="2:2" x14ac:dyDescent="0.15">
      <c r="B283" t="s">
        <v>657</v>
      </c>
    </row>
    <row r="285" spans="2:2" x14ac:dyDescent="0.15">
      <c r="B285" t="s">
        <v>63</v>
      </c>
    </row>
    <row r="286" spans="2:2" x14ac:dyDescent="0.15">
      <c r="B286" t="s">
        <v>658</v>
      </c>
    </row>
    <row r="287" spans="2:2" x14ac:dyDescent="0.15">
      <c r="B287" t="s">
        <v>659</v>
      </c>
    </row>
    <row r="288" spans="2:2" x14ac:dyDescent="0.15">
      <c r="B288" t="s">
        <v>660</v>
      </c>
    </row>
    <row r="290" spans="2:2" x14ac:dyDescent="0.15">
      <c r="B290" t="s">
        <v>661</v>
      </c>
    </row>
    <row r="291" spans="2:2" x14ac:dyDescent="0.15">
      <c r="B291" t="s">
        <v>662</v>
      </c>
    </row>
    <row r="292" spans="2:2" x14ac:dyDescent="0.15">
      <c r="B292" t="s">
        <v>663</v>
      </c>
    </row>
    <row r="293" spans="2:2" x14ac:dyDescent="0.15">
      <c r="B293" t="s">
        <v>664</v>
      </c>
    </row>
    <row r="295" spans="2:2" x14ac:dyDescent="0.15">
      <c r="B295" t="s">
        <v>63</v>
      </c>
    </row>
    <row r="296" spans="2:2" x14ac:dyDescent="0.15">
      <c r="B296" t="s">
        <v>665</v>
      </c>
    </row>
    <row r="297" spans="2:2" x14ac:dyDescent="0.15">
      <c r="B297" t="s">
        <v>666</v>
      </c>
    </row>
    <row r="298" spans="2:2" x14ac:dyDescent="0.15">
      <c r="B298" t="s">
        <v>667</v>
      </c>
    </row>
    <row r="299" spans="2:2" x14ac:dyDescent="0.15">
      <c r="B299" t="s">
        <v>668</v>
      </c>
    </row>
    <row r="301" spans="2:2" x14ac:dyDescent="0.15">
      <c r="B301" t="s">
        <v>669</v>
      </c>
    </row>
    <row r="302" spans="2:2" x14ac:dyDescent="0.15">
      <c r="B302" t="s">
        <v>670</v>
      </c>
    </row>
    <row r="303" spans="2:2" x14ac:dyDescent="0.15">
      <c r="B303" t="s">
        <v>671</v>
      </c>
    </row>
    <row r="305" spans="2:2" x14ac:dyDescent="0.15">
      <c r="B305" t="s">
        <v>139</v>
      </c>
    </row>
    <row r="306" spans="2:2" x14ac:dyDescent="0.15">
      <c r="B306" t="s">
        <v>140</v>
      </c>
    </row>
    <row r="307" spans="2:2" x14ac:dyDescent="0.15">
      <c r="B307" t="s">
        <v>672</v>
      </c>
    </row>
    <row r="308" spans="2:2" x14ac:dyDescent="0.15">
      <c r="B308" t="s">
        <v>673</v>
      </c>
    </row>
    <row r="310" spans="2:2" x14ac:dyDescent="0.15">
      <c r="B310" t="s">
        <v>151</v>
      </c>
    </row>
    <row r="311" spans="2:2" x14ac:dyDescent="0.15">
      <c r="B311" t="s">
        <v>674</v>
      </c>
    </row>
    <row r="313" spans="2:2" x14ac:dyDescent="0.15">
      <c r="B313" t="s">
        <v>153</v>
      </c>
    </row>
    <row r="314" spans="2:2" x14ac:dyDescent="0.15">
      <c r="B314" t="s">
        <v>675</v>
      </c>
    </row>
    <row r="315" spans="2:2" x14ac:dyDescent="0.15">
      <c r="B315" t="s">
        <v>676</v>
      </c>
    </row>
    <row r="316" spans="2:2" x14ac:dyDescent="0.15">
      <c r="B316" t="s">
        <v>677</v>
      </c>
    </row>
    <row r="318" spans="2:2" x14ac:dyDescent="0.15">
      <c r="B318" t="s">
        <v>158</v>
      </c>
    </row>
    <row r="319" spans="2:2" x14ac:dyDescent="0.15">
      <c r="B319" t="s">
        <v>159</v>
      </c>
    </row>
    <row r="320" spans="2:2" x14ac:dyDescent="0.15">
      <c r="B320" t="s">
        <v>678</v>
      </c>
    </row>
    <row r="321" spans="2:2" x14ac:dyDescent="0.15">
      <c r="B321" t="s">
        <v>679</v>
      </c>
    </row>
    <row r="323" spans="2:2" x14ac:dyDescent="0.15">
      <c r="B323" t="s">
        <v>160</v>
      </c>
    </row>
    <row r="324" spans="2:2" x14ac:dyDescent="0.15">
      <c r="B324" t="s">
        <v>680</v>
      </c>
    </row>
    <row r="325" spans="2:2" x14ac:dyDescent="0.15">
      <c r="B325" t="s">
        <v>681</v>
      </c>
    </row>
    <row r="327" spans="2:2" x14ac:dyDescent="0.15">
      <c r="B327" t="s">
        <v>165</v>
      </c>
    </row>
    <row r="328" spans="2:2" x14ac:dyDescent="0.15">
      <c r="B328" t="s">
        <v>166</v>
      </c>
    </row>
    <row r="329" spans="2:2" x14ac:dyDescent="0.15">
      <c r="B329" t="s">
        <v>682</v>
      </c>
    </row>
    <row r="331" spans="2:2" x14ac:dyDescent="0.15">
      <c r="B331" t="s">
        <v>683</v>
      </c>
    </row>
    <row r="332" spans="2:2" x14ac:dyDescent="0.15">
      <c r="B332" t="s">
        <v>684</v>
      </c>
    </row>
    <row r="333" spans="2:2" x14ac:dyDescent="0.15">
      <c r="B333" t="s">
        <v>685</v>
      </c>
    </row>
    <row r="334" spans="2:2" x14ac:dyDescent="0.15">
      <c r="B334" t="s">
        <v>686</v>
      </c>
    </row>
    <row r="335" spans="2:2" x14ac:dyDescent="0.15">
      <c r="B335" t="s">
        <v>687</v>
      </c>
    </row>
    <row r="336" spans="2:2" x14ac:dyDescent="0.15">
      <c r="B336" t="s">
        <v>688</v>
      </c>
    </row>
    <row r="337" spans="1:2" x14ac:dyDescent="0.15">
      <c r="B337" t="s">
        <v>689</v>
      </c>
    </row>
    <row r="338" spans="1:2" x14ac:dyDescent="0.15">
      <c r="B338" t="s">
        <v>690</v>
      </c>
    </row>
    <row r="339" spans="1:2" x14ac:dyDescent="0.15">
      <c r="B339" t="s">
        <v>691</v>
      </c>
    </row>
    <row r="344" spans="1:2" x14ac:dyDescent="0.15">
      <c r="A344" t="s">
        <v>752</v>
      </c>
      <c r="B344" t="s">
        <v>692</v>
      </c>
    </row>
    <row r="346" spans="1:2" x14ac:dyDescent="0.15">
      <c r="B346" t="s">
        <v>35</v>
      </c>
    </row>
    <row r="347" spans="1:2" x14ac:dyDescent="0.15">
      <c r="B347" t="s">
        <v>693</v>
      </c>
    </row>
    <row r="348" spans="1:2" x14ac:dyDescent="0.15">
      <c r="B348" t="s">
        <v>694</v>
      </c>
    </row>
    <row r="349" spans="1:2" x14ac:dyDescent="0.15">
      <c r="B349" t="s">
        <v>695</v>
      </c>
    </row>
    <row r="350" spans="1:2" x14ac:dyDescent="0.15">
      <c r="B350" t="s">
        <v>39</v>
      </c>
    </row>
    <row r="351" spans="1:2" x14ac:dyDescent="0.15">
      <c r="B351" t="s">
        <v>696</v>
      </c>
    </row>
    <row r="354" spans="2:2" x14ac:dyDescent="0.15">
      <c r="B354" t="s">
        <v>623</v>
      </c>
    </row>
    <row r="355" spans="2:2" x14ac:dyDescent="0.15">
      <c r="B355" t="s">
        <v>697</v>
      </c>
    </row>
    <row r="356" spans="2:2" x14ac:dyDescent="0.15">
      <c r="B356" t="s">
        <v>698</v>
      </c>
    </row>
    <row r="358" spans="2:2" x14ac:dyDescent="0.15">
      <c r="B358" t="s">
        <v>58</v>
      </c>
    </row>
    <row r="359" spans="2:2" x14ac:dyDescent="0.15">
      <c r="B359" t="s">
        <v>59</v>
      </c>
    </row>
    <row r="360" spans="2:2" x14ac:dyDescent="0.15">
      <c r="B360" t="s">
        <v>60</v>
      </c>
    </row>
    <row r="362" spans="2:2" x14ac:dyDescent="0.15">
      <c r="B362" t="s">
        <v>61</v>
      </c>
    </row>
    <row r="363" spans="2:2" x14ac:dyDescent="0.15">
      <c r="B363" t="s">
        <v>699</v>
      </c>
    </row>
    <row r="364" spans="2:2" x14ac:dyDescent="0.15">
      <c r="B364" t="s">
        <v>63</v>
      </c>
    </row>
    <row r="365" spans="2:2" x14ac:dyDescent="0.15">
      <c r="B365" t="s">
        <v>628</v>
      </c>
    </row>
    <row r="366" spans="2:2" x14ac:dyDescent="0.15">
      <c r="B366" t="s">
        <v>629</v>
      </c>
    </row>
    <row r="367" spans="2:2" x14ac:dyDescent="0.15">
      <c r="B367" t="s">
        <v>630</v>
      </c>
    </row>
    <row r="368" spans="2:2" x14ac:dyDescent="0.15">
      <c r="B368" t="s">
        <v>631</v>
      </c>
    </row>
    <row r="369" spans="2:2" x14ac:dyDescent="0.15">
      <c r="B369" t="s">
        <v>632</v>
      </c>
    </row>
    <row r="370" spans="2:2" x14ac:dyDescent="0.15">
      <c r="B370" t="s">
        <v>700</v>
      </c>
    </row>
    <row r="372" spans="2:2" x14ac:dyDescent="0.15">
      <c r="B372" t="s">
        <v>65</v>
      </c>
    </row>
    <row r="373" spans="2:2" x14ac:dyDescent="0.15">
      <c r="B373" t="s">
        <v>634</v>
      </c>
    </row>
    <row r="374" spans="2:2" x14ac:dyDescent="0.15">
      <c r="B374" t="s">
        <v>635</v>
      </c>
    </row>
    <row r="375" spans="2:2" x14ac:dyDescent="0.15">
      <c r="B375" t="s">
        <v>636</v>
      </c>
    </row>
    <row r="376" spans="2:2" x14ac:dyDescent="0.15">
      <c r="B376" t="s">
        <v>701</v>
      </c>
    </row>
    <row r="377" spans="2:2" x14ac:dyDescent="0.15">
      <c r="B377" t="s">
        <v>638</v>
      </c>
    </row>
    <row r="378" spans="2:2" x14ac:dyDescent="0.15">
      <c r="B378" t="s">
        <v>639</v>
      </c>
    </row>
    <row r="379" spans="2:2" x14ac:dyDescent="0.15">
      <c r="B379" t="s">
        <v>640</v>
      </c>
    </row>
    <row r="380" spans="2:2" x14ac:dyDescent="0.15">
      <c r="B380" t="s">
        <v>76</v>
      </c>
    </row>
    <row r="382" spans="2:2" x14ac:dyDescent="0.15">
      <c r="B382" t="s">
        <v>98</v>
      </c>
    </row>
    <row r="383" spans="2:2" x14ac:dyDescent="0.15">
      <c r="B383" t="s">
        <v>82</v>
      </c>
    </row>
    <row r="384" spans="2:2" x14ac:dyDescent="0.15">
      <c r="B384" t="s">
        <v>702</v>
      </c>
    </row>
    <row r="385" spans="2:2" x14ac:dyDescent="0.15">
      <c r="B385" t="s">
        <v>703</v>
      </c>
    </row>
    <row r="386" spans="2:2" x14ac:dyDescent="0.15">
      <c r="B386" t="s">
        <v>100</v>
      </c>
    </row>
    <row r="387" spans="2:2" x14ac:dyDescent="0.15">
      <c r="B387" t="s">
        <v>704</v>
      </c>
    </row>
    <row r="388" spans="2:2" x14ac:dyDescent="0.15">
      <c r="B388" t="s">
        <v>79</v>
      </c>
    </row>
    <row r="389" spans="2:2" x14ac:dyDescent="0.15">
      <c r="B389" t="s">
        <v>705</v>
      </c>
    </row>
    <row r="390" spans="2:2" x14ac:dyDescent="0.15">
      <c r="B390" t="s">
        <v>706</v>
      </c>
    </row>
    <row r="391" spans="2:2" x14ac:dyDescent="0.15">
      <c r="B391" t="s">
        <v>84</v>
      </c>
    </row>
    <row r="392" spans="2:2" x14ac:dyDescent="0.15">
      <c r="B392" t="s">
        <v>85</v>
      </c>
    </row>
    <row r="393" spans="2:2" x14ac:dyDescent="0.15">
      <c r="B393" t="s">
        <v>86</v>
      </c>
    </row>
    <row r="394" spans="2:2" x14ac:dyDescent="0.15">
      <c r="B394" t="s">
        <v>87</v>
      </c>
    </row>
    <row r="395" spans="2:2" x14ac:dyDescent="0.15">
      <c r="B395" t="s">
        <v>88</v>
      </c>
    </row>
    <row r="396" spans="2:2" x14ac:dyDescent="0.15">
      <c r="B396" t="s">
        <v>707</v>
      </c>
    </row>
    <row r="397" spans="2:2" x14ac:dyDescent="0.15">
      <c r="B397" t="s">
        <v>708</v>
      </c>
    </row>
    <row r="398" spans="2:2" x14ac:dyDescent="0.15">
      <c r="B398" t="s">
        <v>90</v>
      </c>
    </row>
    <row r="399" spans="2:2" x14ac:dyDescent="0.15">
      <c r="B399" t="s">
        <v>641</v>
      </c>
    </row>
    <row r="400" spans="2:2" x14ac:dyDescent="0.15">
      <c r="B400" t="s">
        <v>709</v>
      </c>
    </row>
    <row r="401" spans="2:2" x14ac:dyDescent="0.15">
      <c r="B401" t="s">
        <v>710</v>
      </c>
    </row>
    <row r="402" spans="2:2" x14ac:dyDescent="0.15">
      <c r="B402" t="s">
        <v>96</v>
      </c>
    </row>
    <row r="403" spans="2:2" x14ac:dyDescent="0.15">
      <c r="B403" t="s">
        <v>711</v>
      </c>
    </row>
    <row r="404" spans="2:2" x14ac:dyDescent="0.15">
      <c r="B404" t="s">
        <v>95</v>
      </c>
    </row>
    <row r="406" spans="2:2" x14ac:dyDescent="0.15">
      <c r="B406" t="s">
        <v>712</v>
      </c>
    </row>
    <row r="407" spans="2:2" x14ac:dyDescent="0.15">
      <c r="B407" t="s">
        <v>713</v>
      </c>
    </row>
    <row r="408" spans="2:2" x14ac:dyDescent="0.15">
      <c r="B408" t="s">
        <v>714</v>
      </c>
    </row>
    <row r="409" spans="2:2" x14ac:dyDescent="0.15">
      <c r="B409" t="s">
        <v>111</v>
      </c>
    </row>
    <row r="410" spans="2:2" x14ac:dyDescent="0.15">
      <c r="B410" t="s">
        <v>112</v>
      </c>
    </row>
    <row r="411" spans="2:2" x14ac:dyDescent="0.15">
      <c r="B411" t="s">
        <v>650</v>
      </c>
    </row>
    <row r="412" spans="2:2" x14ac:dyDescent="0.15">
      <c r="B412" t="s">
        <v>114</v>
      </c>
    </row>
    <row r="413" spans="2:2" x14ac:dyDescent="0.15">
      <c r="B413" t="s">
        <v>715</v>
      </c>
    </row>
    <row r="414" spans="2:2" x14ac:dyDescent="0.15">
      <c r="B414" t="s">
        <v>116</v>
      </c>
    </row>
    <row r="417" spans="2:2" x14ac:dyDescent="0.15">
      <c r="B417" t="s">
        <v>120</v>
      </c>
    </row>
    <row r="418" spans="2:2" x14ac:dyDescent="0.15">
      <c r="B418" t="s">
        <v>716</v>
      </c>
    </row>
    <row r="419" spans="2:2" x14ac:dyDescent="0.15">
      <c r="B419" t="s">
        <v>98</v>
      </c>
    </row>
    <row r="420" spans="2:2" x14ac:dyDescent="0.15">
      <c r="B420" t="s">
        <v>101</v>
      </c>
    </row>
    <row r="421" spans="2:2" x14ac:dyDescent="0.15">
      <c r="B421" t="s">
        <v>102</v>
      </c>
    </row>
    <row r="422" spans="2:2" x14ac:dyDescent="0.15">
      <c r="B422" t="s">
        <v>717</v>
      </c>
    </row>
    <row r="423" spans="2:2" x14ac:dyDescent="0.15">
      <c r="B423" t="s">
        <v>124</v>
      </c>
    </row>
    <row r="424" spans="2:2" x14ac:dyDescent="0.15">
      <c r="B424" t="s">
        <v>718</v>
      </c>
    </row>
    <row r="425" spans="2:2" x14ac:dyDescent="0.15">
      <c r="B425" t="s">
        <v>719</v>
      </c>
    </row>
    <row r="426" spans="2:2" x14ac:dyDescent="0.15">
      <c r="B426" t="s">
        <v>720</v>
      </c>
    </row>
    <row r="427" spans="2:2" x14ac:dyDescent="0.15">
      <c r="B427" t="s">
        <v>721</v>
      </c>
    </row>
    <row r="428" spans="2:2" x14ac:dyDescent="0.15">
      <c r="B428" t="s">
        <v>722</v>
      </c>
    </row>
    <row r="429" spans="2:2" x14ac:dyDescent="0.15">
      <c r="B429" t="s">
        <v>723</v>
      </c>
    </row>
    <row r="430" spans="2:2" x14ac:dyDescent="0.15">
      <c r="B430" t="s">
        <v>724</v>
      </c>
    </row>
    <row r="431" spans="2:2" x14ac:dyDescent="0.15">
      <c r="B431" t="s">
        <v>725</v>
      </c>
    </row>
    <row r="432" spans="2:2" x14ac:dyDescent="0.15">
      <c r="B432" t="s">
        <v>726</v>
      </c>
    </row>
    <row r="433" spans="2:2" x14ac:dyDescent="0.15">
      <c r="B433" t="s">
        <v>727</v>
      </c>
    </row>
    <row r="435" spans="2:2" x14ac:dyDescent="0.15">
      <c r="B435" t="s">
        <v>144</v>
      </c>
    </row>
    <row r="436" spans="2:2" x14ac:dyDescent="0.15">
      <c r="B436" t="s">
        <v>655</v>
      </c>
    </row>
    <row r="437" spans="2:2" x14ac:dyDescent="0.15">
      <c r="B437" t="s">
        <v>728</v>
      </c>
    </row>
    <row r="438" spans="2:2" x14ac:dyDescent="0.15">
      <c r="B438" t="s">
        <v>65</v>
      </c>
    </row>
    <row r="439" spans="2:2" x14ac:dyDescent="0.15">
      <c r="B439" t="s">
        <v>729</v>
      </c>
    </row>
    <row r="440" spans="2:2" x14ac:dyDescent="0.15">
      <c r="B440" t="s">
        <v>730</v>
      </c>
    </row>
    <row r="441" spans="2:2" x14ac:dyDescent="0.15">
      <c r="B441" t="s">
        <v>661</v>
      </c>
    </row>
    <row r="442" spans="2:2" x14ac:dyDescent="0.15">
      <c r="B442" t="s">
        <v>731</v>
      </c>
    </row>
    <row r="443" spans="2:2" x14ac:dyDescent="0.15">
      <c r="B443" t="s">
        <v>732</v>
      </c>
    </row>
    <row r="444" spans="2:2" x14ac:dyDescent="0.15">
      <c r="B444" t="s">
        <v>733</v>
      </c>
    </row>
    <row r="446" spans="2:2" x14ac:dyDescent="0.15">
      <c r="B446" t="s">
        <v>669</v>
      </c>
    </row>
    <row r="447" spans="2:2" x14ac:dyDescent="0.15">
      <c r="B447" t="s">
        <v>734</v>
      </c>
    </row>
    <row r="449" spans="2:2" x14ac:dyDescent="0.15">
      <c r="B449" t="s">
        <v>153</v>
      </c>
    </row>
    <row r="450" spans="2:2" x14ac:dyDescent="0.15">
      <c r="B450" t="s">
        <v>735</v>
      </c>
    </row>
    <row r="451" spans="2:2" x14ac:dyDescent="0.15">
      <c r="B451" t="s">
        <v>676</v>
      </c>
    </row>
    <row r="452" spans="2:2" x14ac:dyDescent="0.15">
      <c r="B452" t="s">
        <v>677</v>
      </c>
    </row>
    <row r="454" spans="2:2" x14ac:dyDescent="0.15">
      <c r="B454" t="s">
        <v>736</v>
      </c>
    </row>
    <row r="455" spans="2:2" x14ac:dyDescent="0.15">
      <c r="B455" t="s">
        <v>737</v>
      </c>
    </row>
    <row r="456" spans="2:2" x14ac:dyDescent="0.15">
      <c r="B456" t="s">
        <v>738</v>
      </c>
    </row>
    <row r="457" spans="2:2" x14ac:dyDescent="0.15">
      <c r="B457" t="s">
        <v>739</v>
      </c>
    </row>
    <row r="459" spans="2:2" x14ac:dyDescent="0.15">
      <c r="B459" t="s">
        <v>165</v>
      </c>
    </row>
    <row r="461" spans="2:2" x14ac:dyDescent="0.15">
      <c r="B461" t="s">
        <v>740</v>
      </c>
    </row>
    <row r="463" spans="2:2" x14ac:dyDescent="0.15">
      <c r="B463" t="s">
        <v>741</v>
      </c>
    </row>
    <row r="464" spans="2:2" x14ac:dyDescent="0.15">
      <c r="B464" t="s">
        <v>742</v>
      </c>
    </row>
    <row r="465" spans="2:2" x14ac:dyDescent="0.15">
      <c r="B465" t="s">
        <v>743</v>
      </c>
    </row>
    <row r="466" spans="2:2" x14ac:dyDescent="0.15">
      <c r="B466" t="s">
        <v>744</v>
      </c>
    </row>
    <row r="467" spans="2:2" x14ac:dyDescent="0.15">
      <c r="B467" t="s">
        <v>745</v>
      </c>
    </row>
    <row r="469" spans="2:2" x14ac:dyDescent="0.15">
      <c r="B469" t="s">
        <v>746</v>
      </c>
    </row>
    <row r="470" spans="2:2" x14ac:dyDescent="0.15">
      <c r="B470" t="s">
        <v>747</v>
      </c>
    </row>
    <row r="471" spans="2:2" x14ac:dyDescent="0.15">
      <c r="B471" t="s">
        <v>748</v>
      </c>
    </row>
    <row r="472" spans="2:2" x14ac:dyDescent="0.15">
      <c r="B472" t="s">
        <v>749</v>
      </c>
    </row>
    <row r="473" spans="2:2" x14ac:dyDescent="0.15">
      <c r="B473" t="s">
        <v>750</v>
      </c>
    </row>
    <row r="475" spans="2:2" x14ac:dyDescent="0.15">
      <c r="B475" t="s">
        <v>751</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election activeCell="A2" sqref="A2"/>
    </sheetView>
  </sheetViews>
  <sheetFormatPr defaultRowHeight="13.5" x14ac:dyDescent="0.15"/>
  <cols>
    <col min="1" max="1" width="12.625" customWidth="1"/>
    <col min="2" max="2" width="9.625" customWidth="1"/>
    <col min="3" max="5" width="6.625" customWidth="1"/>
    <col min="6" max="6" width="3.625" customWidth="1"/>
    <col min="8" max="14" width="9" style="1"/>
  </cols>
  <sheetData>
    <row r="1" spans="1:14" x14ac:dyDescent="0.15">
      <c r="C1" t="s">
        <v>30</v>
      </c>
      <c r="D1" t="s">
        <v>31</v>
      </c>
      <c r="E1" t="s">
        <v>184</v>
      </c>
      <c r="I1" s="1">
        <v>1</v>
      </c>
      <c r="J1" s="1">
        <v>2</v>
      </c>
      <c r="K1" s="1">
        <v>3</v>
      </c>
      <c r="L1" s="1">
        <v>4</v>
      </c>
      <c r="M1" s="1">
        <v>5</v>
      </c>
      <c r="N1" s="1">
        <v>6</v>
      </c>
    </row>
    <row r="2" spans="1:14" x14ac:dyDescent="0.15">
      <c r="A2" t="s">
        <v>32</v>
      </c>
      <c r="C2">
        <v>2100</v>
      </c>
      <c r="E2">
        <v>2100</v>
      </c>
      <c r="H2" s="7"/>
      <c r="I2" s="7"/>
      <c r="J2" s="7"/>
      <c r="K2" s="7"/>
      <c r="L2" s="7"/>
      <c r="M2" s="7"/>
      <c r="N2" s="7"/>
    </row>
    <row r="3" spans="1:14" x14ac:dyDescent="0.15">
      <c r="A3" t="s">
        <v>26</v>
      </c>
      <c r="D3">
        <v>300</v>
      </c>
      <c r="E3">
        <f t="shared" ref="E3:E41" si="0">E2+C:C-D:D</f>
        <v>1800</v>
      </c>
      <c r="H3" s="7"/>
      <c r="I3" s="7" t="s">
        <v>4</v>
      </c>
      <c r="J3" s="7"/>
      <c r="K3" s="7"/>
      <c r="L3" s="7"/>
      <c r="M3" s="7"/>
      <c r="N3" s="7"/>
    </row>
    <row r="4" spans="1:14" x14ac:dyDescent="0.15">
      <c r="A4" t="s">
        <v>190</v>
      </c>
      <c r="B4" t="s">
        <v>5</v>
      </c>
      <c r="D4">
        <v>100</v>
      </c>
      <c r="E4">
        <f t="shared" si="0"/>
        <v>1700</v>
      </c>
      <c r="H4" s="7" t="s">
        <v>5</v>
      </c>
      <c r="I4" s="7" t="str">
        <f>I3</f>
        <v>カタリナ</v>
      </c>
      <c r="J4" s="7" t="s">
        <v>6</v>
      </c>
      <c r="K4" s="7" t="s">
        <v>7</v>
      </c>
      <c r="L4" s="7"/>
      <c r="M4" s="7"/>
      <c r="N4" s="7"/>
    </row>
    <row r="5" spans="1:14" x14ac:dyDescent="0.15">
      <c r="A5" t="s">
        <v>22</v>
      </c>
      <c r="D5">
        <v>1000</v>
      </c>
      <c r="E5">
        <f t="shared" si="0"/>
        <v>700</v>
      </c>
      <c r="H5" s="7" t="s">
        <v>12</v>
      </c>
      <c r="I5" s="7" t="str">
        <f t="shared" ref="I5:M20" si="1">I4</f>
        <v>カタリナ</v>
      </c>
      <c r="J5" s="7" t="s">
        <v>6</v>
      </c>
      <c r="K5" s="7" t="s">
        <v>7</v>
      </c>
      <c r="L5" s="7" t="s">
        <v>8</v>
      </c>
      <c r="M5" s="7"/>
      <c r="N5" s="7"/>
    </row>
    <row r="6" spans="1:14" x14ac:dyDescent="0.15">
      <c r="A6" t="s">
        <v>191</v>
      </c>
      <c r="B6" t="s">
        <v>192</v>
      </c>
      <c r="D6">
        <v>100</v>
      </c>
      <c r="E6">
        <f t="shared" si="0"/>
        <v>600</v>
      </c>
      <c r="H6" s="7"/>
      <c r="I6" s="7" t="str">
        <f t="shared" si="1"/>
        <v>カタリナ</v>
      </c>
      <c r="J6" s="7" t="str">
        <f t="shared" si="1"/>
        <v>ハリード</v>
      </c>
      <c r="K6" s="7" t="str">
        <f t="shared" si="1"/>
        <v>エレン</v>
      </c>
      <c r="L6" s="7" t="str">
        <f t="shared" si="1"/>
        <v>ノーラ</v>
      </c>
      <c r="M6" s="7" t="s">
        <v>9</v>
      </c>
      <c r="N6" s="7" t="s">
        <v>10</v>
      </c>
    </row>
    <row r="7" spans="1:14" x14ac:dyDescent="0.15">
      <c r="A7" t="s">
        <v>185</v>
      </c>
      <c r="D7">
        <v>500</v>
      </c>
      <c r="E7">
        <f t="shared" si="0"/>
        <v>100</v>
      </c>
      <c r="H7" s="7"/>
      <c r="I7" s="7" t="str">
        <f t="shared" si="1"/>
        <v>カタリナ</v>
      </c>
      <c r="J7" s="7" t="str">
        <f t="shared" si="1"/>
        <v>ハリード</v>
      </c>
      <c r="K7" s="7" t="str">
        <f t="shared" si="1"/>
        <v>エレン</v>
      </c>
      <c r="L7" s="7" t="str">
        <f t="shared" si="1"/>
        <v>ノーラ</v>
      </c>
      <c r="M7" s="7" t="str">
        <f t="shared" si="1"/>
        <v>トーマス</v>
      </c>
      <c r="N7" s="7" t="s">
        <v>11</v>
      </c>
    </row>
    <row r="8" spans="1:14" x14ac:dyDescent="0.15">
      <c r="A8" t="s">
        <v>186</v>
      </c>
      <c r="D8">
        <v>100</v>
      </c>
      <c r="E8">
        <f t="shared" si="0"/>
        <v>0</v>
      </c>
      <c r="H8" s="7" t="s">
        <v>17</v>
      </c>
      <c r="I8" s="7" t="str">
        <f t="shared" si="1"/>
        <v>カタリナ</v>
      </c>
      <c r="J8" s="7" t="str">
        <f t="shared" si="1"/>
        <v>ハリード</v>
      </c>
      <c r="K8" s="7" t="str">
        <f t="shared" si="1"/>
        <v>エレン</v>
      </c>
      <c r="L8" s="7" t="str">
        <f t="shared" si="1"/>
        <v>ノーラ</v>
      </c>
      <c r="M8" s="7" t="str">
        <f t="shared" si="1"/>
        <v>トーマス</v>
      </c>
      <c r="N8" s="7" t="s">
        <v>13</v>
      </c>
    </row>
    <row r="9" spans="1:14" x14ac:dyDescent="0.15">
      <c r="A9" t="s">
        <v>187</v>
      </c>
      <c r="C9">
        <v>10000</v>
      </c>
      <c r="E9">
        <f t="shared" si="0"/>
        <v>10000</v>
      </c>
      <c r="H9" s="7"/>
      <c r="I9" s="7" t="str">
        <f t="shared" si="1"/>
        <v>カタリナ</v>
      </c>
      <c r="J9" s="7" t="str">
        <f t="shared" si="1"/>
        <v>ハリード</v>
      </c>
      <c r="K9" s="7" t="str">
        <f t="shared" si="1"/>
        <v>エレン</v>
      </c>
      <c r="L9" s="7" t="str">
        <f t="shared" si="1"/>
        <v>ノーラ</v>
      </c>
      <c r="M9" s="7" t="s">
        <v>11</v>
      </c>
      <c r="N9" s="7" t="s">
        <v>13</v>
      </c>
    </row>
    <row r="10" spans="1:14" x14ac:dyDescent="0.15">
      <c r="A10" t="s">
        <v>17</v>
      </c>
      <c r="D10">
        <v>200</v>
      </c>
      <c r="E10">
        <f t="shared" si="0"/>
        <v>9800</v>
      </c>
      <c r="H10" s="7" t="s">
        <v>15</v>
      </c>
      <c r="I10" s="7" t="str">
        <f t="shared" si="1"/>
        <v>カタリナ</v>
      </c>
      <c r="J10" s="7" t="str">
        <f t="shared" si="1"/>
        <v>ハリード</v>
      </c>
      <c r="K10" s="7" t="str">
        <f t="shared" si="1"/>
        <v>エレン</v>
      </c>
      <c r="L10" s="7" t="str">
        <f t="shared" si="1"/>
        <v>ノーラ</v>
      </c>
      <c r="M10" s="7" t="s">
        <v>14</v>
      </c>
      <c r="N10" s="7" t="s">
        <v>13</v>
      </c>
    </row>
    <row r="11" spans="1:14" x14ac:dyDescent="0.15">
      <c r="A11" t="s">
        <v>193</v>
      </c>
      <c r="B11" t="s">
        <v>194</v>
      </c>
      <c r="D11">
        <v>1500</v>
      </c>
      <c r="E11">
        <f t="shared" si="0"/>
        <v>8300</v>
      </c>
      <c r="H11" s="7"/>
      <c r="I11" s="7" t="str">
        <f t="shared" si="1"/>
        <v>カタリナ</v>
      </c>
      <c r="J11" s="7" t="str">
        <f t="shared" si="1"/>
        <v>ハリード</v>
      </c>
      <c r="K11" s="7" t="s">
        <v>11</v>
      </c>
      <c r="L11" s="7" t="s">
        <v>11</v>
      </c>
      <c r="M11" s="7" t="str">
        <f t="shared" ref="M11:N15" si="2">M10</f>
        <v>ウンディーネ</v>
      </c>
      <c r="N11" s="7" t="s">
        <v>13</v>
      </c>
    </row>
    <row r="12" spans="1:14" x14ac:dyDescent="0.15">
      <c r="A12" t="s">
        <v>188</v>
      </c>
      <c r="C12">
        <v>2000</v>
      </c>
      <c r="E12">
        <f t="shared" si="0"/>
        <v>10300</v>
      </c>
      <c r="H12" s="7" t="s">
        <v>22</v>
      </c>
      <c r="I12" s="7" t="str">
        <f t="shared" si="1"/>
        <v>カタリナ</v>
      </c>
      <c r="J12" s="7" t="str">
        <f t="shared" si="1"/>
        <v>ハリード</v>
      </c>
      <c r="K12" s="7" t="s">
        <v>16</v>
      </c>
      <c r="L12" s="7"/>
      <c r="M12" s="7" t="str">
        <f t="shared" si="2"/>
        <v>ウンディーネ</v>
      </c>
      <c r="N12" s="7" t="s">
        <v>13</v>
      </c>
    </row>
    <row r="13" spans="1:14" x14ac:dyDescent="0.15">
      <c r="A13" t="s">
        <v>189</v>
      </c>
      <c r="C13">
        <v>5000</v>
      </c>
      <c r="E13">
        <f t="shared" si="0"/>
        <v>15300</v>
      </c>
      <c r="H13" s="7" t="s">
        <v>20</v>
      </c>
      <c r="I13" s="7" t="str">
        <f t="shared" si="1"/>
        <v>カタリナ</v>
      </c>
      <c r="J13" s="7" t="s">
        <v>21</v>
      </c>
      <c r="K13" s="7" t="str">
        <f t="shared" si="1"/>
        <v>ハーマン</v>
      </c>
      <c r="L13" s="7"/>
      <c r="M13" s="7" t="str">
        <f t="shared" si="2"/>
        <v>ウンディーネ</v>
      </c>
      <c r="N13" s="7" t="s">
        <v>13</v>
      </c>
    </row>
    <row r="14" spans="1:14" x14ac:dyDescent="0.15">
      <c r="A14" t="s">
        <v>195</v>
      </c>
      <c r="B14" t="s">
        <v>3</v>
      </c>
      <c r="D14">
        <v>600</v>
      </c>
      <c r="E14">
        <f t="shared" si="0"/>
        <v>14700</v>
      </c>
      <c r="H14" s="7" t="s">
        <v>18</v>
      </c>
      <c r="I14" s="7" t="str">
        <f t="shared" si="1"/>
        <v>カタリナ</v>
      </c>
      <c r="J14" s="7" t="str">
        <f t="shared" si="1"/>
        <v>ボストン</v>
      </c>
      <c r="K14" s="7" t="s">
        <v>19</v>
      </c>
      <c r="L14" s="7"/>
      <c r="M14" s="7" t="str">
        <f t="shared" si="2"/>
        <v>ウンディーネ</v>
      </c>
      <c r="N14" s="7" t="s">
        <v>13</v>
      </c>
    </row>
    <row r="15" spans="1:14" x14ac:dyDescent="0.15">
      <c r="A15" t="s">
        <v>197</v>
      </c>
      <c r="B15" t="s">
        <v>3</v>
      </c>
      <c r="D15">
        <v>400</v>
      </c>
      <c r="E15">
        <f t="shared" si="0"/>
        <v>14300</v>
      </c>
      <c r="H15" s="7"/>
      <c r="I15" s="7" t="str">
        <f t="shared" si="1"/>
        <v>カタリナ</v>
      </c>
      <c r="J15" s="7" t="str">
        <f t="shared" si="1"/>
        <v>ボストン</v>
      </c>
      <c r="K15" s="7" t="s">
        <v>16</v>
      </c>
      <c r="L15" s="7"/>
      <c r="M15" s="7" t="str">
        <f t="shared" si="2"/>
        <v>ウンディーネ</v>
      </c>
      <c r="N15" s="7" t="str">
        <f t="shared" si="2"/>
        <v>フルブライト</v>
      </c>
    </row>
    <row r="16" spans="1:14" x14ac:dyDescent="0.15">
      <c r="A16" t="s">
        <v>193</v>
      </c>
      <c r="B16" t="s">
        <v>14</v>
      </c>
      <c r="D16">
        <v>1500</v>
      </c>
      <c r="E16">
        <f t="shared" si="0"/>
        <v>12800</v>
      </c>
      <c r="H16" s="7" t="s">
        <v>24</v>
      </c>
      <c r="I16" s="7" t="str">
        <f t="shared" si="1"/>
        <v>カタリナ</v>
      </c>
      <c r="J16" s="7" t="str">
        <f t="shared" si="1"/>
        <v>ボストン</v>
      </c>
      <c r="K16" s="7" t="str">
        <f t="shared" si="1"/>
        <v>ハーマン</v>
      </c>
      <c r="L16" s="7" t="s">
        <v>23</v>
      </c>
      <c r="M16" s="7" t="s">
        <v>14</v>
      </c>
      <c r="N16" s="7" t="s">
        <v>13</v>
      </c>
    </row>
    <row r="17" spans="1:14" x14ac:dyDescent="0.15">
      <c r="A17" t="s">
        <v>196</v>
      </c>
      <c r="B17" t="s">
        <v>14</v>
      </c>
      <c r="D17">
        <v>600</v>
      </c>
      <c r="E17">
        <f t="shared" si="0"/>
        <v>12200</v>
      </c>
      <c r="H17" s="7" t="s">
        <v>12</v>
      </c>
      <c r="I17" s="7" t="str">
        <f t="shared" si="1"/>
        <v>カタリナ</v>
      </c>
      <c r="J17" s="7" t="str">
        <f t="shared" si="1"/>
        <v>ボストン</v>
      </c>
      <c r="K17" s="7" t="str">
        <f t="shared" si="1"/>
        <v>ハーマン</v>
      </c>
      <c r="L17" s="7" t="s">
        <v>11</v>
      </c>
      <c r="M17" s="7" t="str">
        <f t="shared" ref="M17:N20" si="3">M16</f>
        <v>ウンディーネ</v>
      </c>
      <c r="N17" s="7" t="str">
        <f t="shared" si="3"/>
        <v>フルブライト</v>
      </c>
    </row>
    <row r="18" spans="1:14" x14ac:dyDescent="0.15">
      <c r="A18" t="s">
        <v>211</v>
      </c>
      <c r="C18">
        <v>5000</v>
      </c>
      <c r="E18">
        <f t="shared" si="0"/>
        <v>17200</v>
      </c>
      <c r="I18" s="7" t="str">
        <f t="shared" si="1"/>
        <v>カタリナ</v>
      </c>
      <c r="J18" s="7" t="str">
        <f t="shared" si="1"/>
        <v>ボストン</v>
      </c>
      <c r="K18" s="7" t="str">
        <f t="shared" si="1"/>
        <v>ハーマン</v>
      </c>
      <c r="L18" s="1" t="s">
        <v>10</v>
      </c>
      <c r="M18" s="7" t="str">
        <f t="shared" si="3"/>
        <v>ウンディーネ</v>
      </c>
      <c r="N18" s="7" t="str">
        <f t="shared" si="3"/>
        <v>フルブライト</v>
      </c>
    </row>
    <row r="19" spans="1:14" x14ac:dyDescent="0.15">
      <c r="A19" t="s">
        <v>208</v>
      </c>
      <c r="B19" t="s">
        <v>204</v>
      </c>
      <c r="C19">
        <v>600</v>
      </c>
      <c r="E19">
        <f t="shared" si="0"/>
        <v>17800</v>
      </c>
      <c r="H19" s="1" t="s">
        <v>27</v>
      </c>
      <c r="I19" s="7" t="str">
        <f t="shared" si="1"/>
        <v>カタリナ</v>
      </c>
      <c r="J19" s="7" t="str">
        <f t="shared" si="1"/>
        <v>ボストン</v>
      </c>
      <c r="K19" s="1" t="s">
        <v>28</v>
      </c>
      <c r="L19" s="7" t="str">
        <f t="shared" ref="L19" si="4">L18</f>
        <v>シャール</v>
      </c>
      <c r="M19" s="7" t="str">
        <f t="shared" si="3"/>
        <v>ウンディーネ</v>
      </c>
      <c r="N19" s="7" t="str">
        <f t="shared" si="3"/>
        <v>フルブライト</v>
      </c>
    </row>
    <row r="20" spans="1:14" x14ac:dyDescent="0.15">
      <c r="A20" t="s">
        <v>210</v>
      </c>
      <c r="D20">
        <v>1200</v>
      </c>
      <c r="E20">
        <f t="shared" si="0"/>
        <v>16600</v>
      </c>
      <c r="H20" s="1" t="s">
        <v>26</v>
      </c>
      <c r="I20" s="7" t="str">
        <f t="shared" si="1"/>
        <v>カタリナ</v>
      </c>
      <c r="J20" s="7" t="str">
        <f t="shared" si="1"/>
        <v>ボストン</v>
      </c>
      <c r="K20" s="7" t="str">
        <f t="shared" si="1"/>
        <v>ブラック</v>
      </c>
      <c r="L20" s="1" t="s">
        <v>11</v>
      </c>
      <c r="M20" s="7" t="str">
        <f t="shared" si="3"/>
        <v>ウンディーネ</v>
      </c>
      <c r="N20" s="7" t="str">
        <f t="shared" si="3"/>
        <v>フルブライト</v>
      </c>
    </row>
    <row r="21" spans="1:14" x14ac:dyDescent="0.15">
      <c r="A21" t="s">
        <v>203</v>
      </c>
      <c r="B21" t="s">
        <v>204</v>
      </c>
      <c r="C21">
        <v>2000</v>
      </c>
      <c r="E21">
        <f t="shared" si="0"/>
        <v>18600</v>
      </c>
      <c r="I21" s="7" t="str">
        <f t="shared" ref="I21:N23" si="5">I20</f>
        <v>カタリナ</v>
      </c>
      <c r="J21" s="7" t="str">
        <f t="shared" si="5"/>
        <v>ボストン</v>
      </c>
      <c r="K21" s="7" t="str">
        <f t="shared" si="5"/>
        <v>ブラック</v>
      </c>
      <c r="L21" s="1" t="s">
        <v>25</v>
      </c>
      <c r="M21" s="7" t="str">
        <f t="shared" si="5"/>
        <v>ウンディーネ</v>
      </c>
      <c r="N21" s="7" t="str">
        <f t="shared" si="5"/>
        <v>フルブライト</v>
      </c>
    </row>
    <row r="22" spans="1:14" x14ac:dyDescent="0.15">
      <c r="A22" t="s">
        <v>197</v>
      </c>
      <c r="B22" t="s">
        <v>16</v>
      </c>
      <c r="D22">
        <v>400</v>
      </c>
      <c r="E22">
        <f t="shared" si="0"/>
        <v>18200</v>
      </c>
      <c r="H22" s="1" t="s">
        <v>12</v>
      </c>
      <c r="I22" s="7" t="str">
        <f t="shared" si="5"/>
        <v>カタリナ</v>
      </c>
      <c r="J22" s="7" t="str">
        <f t="shared" si="5"/>
        <v>ボストン</v>
      </c>
      <c r="K22" s="7" t="str">
        <f t="shared" si="5"/>
        <v>ブラック</v>
      </c>
      <c r="L22" s="7" t="str">
        <f t="shared" si="5"/>
        <v>ロビン</v>
      </c>
      <c r="M22" s="1" t="s">
        <v>11</v>
      </c>
      <c r="N22" s="7" t="str">
        <f t="shared" si="5"/>
        <v>フルブライト</v>
      </c>
    </row>
    <row r="23" spans="1:14" x14ac:dyDescent="0.15">
      <c r="A23" t="s">
        <v>200</v>
      </c>
      <c r="B23" t="s">
        <v>14</v>
      </c>
      <c r="D23">
        <v>300</v>
      </c>
      <c r="E23">
        <f t="shared" si="0"/>
        <v>17900</v>
      </c>
      <c r="H23" s="1" t="s">
        <v>5</v>
      </c>
      <c r="I23" s="7" t="str">
        <f t="shared" si="5"/>
        <v>カタリナ</v>
      </c>
      <c r="J23" s="7" t="str">
        <f t="shared" si="5"/>
        <v>ボストン</v>
      </c>
      <c r="K23" s="7" t="str">
        <f t="shared" si="5"/>
        <v>ブラック</v>
      </c>
      <c r="L23" s="7" t="str">
        <f t="shared" si="5"/>
        <v>ロビン</v>
      </c>
      <c r="M23" s="1" t="s">
        <v>29</v>
      </c>
      <c r="N23" s="7" t="str">
        <f t="shared" si="5"/>
        <v>フルブライト</v>
      </c>
    </row>
    <row r="24" spans="1:14" x14ac:dyDescent="0.15">
      <c r="A24" t="s">
        <v>200</v>
      </c>
      <c r="B24" t="s">
        <v>194</v>
      </c>
      <c r="D24">
        <v>300</v>
      </c>
      <c r="E24">
        <f t="shared" si="0"/>
        <v>17600</v>
      </c>
      <c r="I24" s="7"/>
    </row>
    <row r="25" spans="1:14" x14ac:dyDescent="0.15">
      <c r="A25" t="s">
        <v>268</v>
      </c>
      <c r="B25" t="s">
        <v>269</v>
      </c>
      <c r="C25">
        <v>2000</v>
      </c>
      <c r="E25">
        <f t="shared" si="0"/>
        <v>19600</v>
      </c>
    </row>
    <row r="26" spans="1:14" x14ac:dyDescent="0.15">
      <c r="A26" t="s">
        <v>199</v>
      </c>
      <c r="B26" t="s">
        <v>21</v>
      </c>
      <c r="D26">
        <v>9999</v>
      </c>
      <c r="E26">
        <f t="shared" si="0"/>
        <v>9601</v>
      </c>
    </row>
    <row r="27" spans="1:14" x14ac:dyDescent="0.15">
      <c r="A27" t="s">
        <v>206</v>
      </c>
      <c r="B27" t="s">
        <v>204</v>
      </c>
      <c r="C27">
        <v>3000</v>
      </c>
      <c r="E27">
        <f t="shared" si="0"/>
        <v>12601</v>
      </c>
    </row>
    <row r="28" spans="1:14" x14ac:dyDescent="0.15">
      <c r="A28" t="s">
        <v>205</v>
      </c>
      <c r="C28">
        <v>5000</v>
      </c>
      <c r="E28">
        <f t="shared" si="0"/>
        <v>17601</v>
      </c>
    </row>
    <row r="29" spans="1:14" x14ac:dyDescent="0.15">
      <c r="A29" t="s">
        <v>209</v>
      </c>
      <c r="C29">
        <v>1950</v>
      </c>
      <c r="E29">
        <f t="shared" si="0"/>
        <v>19551</v>
      </c>
    </row>
    <row r="30" spans="1:14" x14ac:dyDescent="0.15">
      <c r="A30" t="s">
        <v>197</v>
      </c>
      <c r="B30" t="s">
        <v>10</v>
      </c>
      <c r="D30">
        <v>400</v>
      </c>
      <c r="E30">
        <f t="shared" si="0"/>
        <v>19151</v>
      </c>
    </row>
    <row r="31" spans="1:14" x14ac:dyDescent="0.15">
      <c r="A31" t="s">
        <v>213</v>
      </c>
      <c r="D31">
        <v>3200</v>
      </c>
      <c r="E31">
        <f t="shared" si="0"/>
        <v>15951</v>
      </c>
    </row>
    <row r="32" spans="1:14" x14ac:dyDescent="0.15">
      <c r="A32" t="s">
        <v>270</v>
      </c>
      <c r="C32">
        <v>3000</v>
      </c>
      <c r="E32">
        <f t="shared" si="0"/>
        <v>18951</v>
      </c>
    </row>
    <row r="33" spans="1:5" x14ac:dyDescent="0.15">
      <c r="A33" t="s">
        <v>202</v>
      </c>
      <c r="D33">
        <v>8000</v>
      </c>
      <c r="E33">
        <f t="shared" si="0"/>
        <v>10951</v>
      </c>
    </row>
    <row r="34" spans="1:5" x14ac:dyDescent="0.15">
      <c r="A34" t="s">
        <v>207</v>
      </c>
      <c r="B34" t="s">
        <v>204</v>
      </c>
      <c r="C34">
        <v>3000</v>
      </c>
      <c r="E34">
        <f t="shared" si="0"/>
        <v>13951</v>
      </c>
    </row>
    <row r="35" spans="1:5" x14ac:dyDescent="0.15">
      <c r="A35" t="s">
        <v>198</v>
      </c>
      <c r="C35">
        <v>10000</v>
      </c>
      <c r="E35">
        <f t="shared" si="0"/>
        <v>23951</v>
      </c>
    </row>
    <row r="36" spans="1:5" x14ac:dyDescent="0.15">
      <c r="A36" t="s">
        <v>199</v>
      </c>
      <c r="B36" t="s">
        <v>194</v>
      </c>
      <c r="D36">
        <v>9999</v>
      </c>
      <c r="E36">
        <f t="shared" si="0"/>
        <v>13952</v>
      </c>
    </row>
    <row r="37" spans="1:5" x14ac:dyDescent="0.15">
      <c r="A37" t="s">
        <v>292</v>
      </c>
      <c r="D37">
        <v>3000</v>
      </c>
      <c r="E37">
        <f t="shared" si="0"/>
        <v>10952</v>
      </c>
    </row>
    <row r="38" spans="1:5" x14ac:dyDescent="0.15">
      <c r="A38" t="s">
        <v>212</v>
      </c>
      <c r="D38">
        <v>2400</v>
      </c>
      <c r="E38">
        <f t="shared" si="0"/>
        <v>8552</v>
      </c>
    </row>
    <row r="39" spans="1:5" x14ac:dyDescent="0.15">
      <c r="A39" t="s">
        <v>201</v>
      </c>
      <c r="C39">
        <v>20000</v>
      </c>
      <c r="E39">
        <f t="shared" si="0"/>
        <v>28552</v>
      </c>
    </row>
    <row r="40" spans="1:5" x14ac:dyDescent="0.15">
      <c r="A40" t="s">
        <v>199</v>
      </c>
      <c r="B40" t="s">
        <v>28</v>
      </c>
      <c r="D40">
        <v>9999</v>
      </c>
      <c r="E40">
        <f t="shared" si="0"/>
        <v>18553</v>
      </c>
    </row>
    <row r="41" spans="1:5" x14ac:dyDescent="0.15">
      <c r="A41" t="s">
        <v>199</v>
      </c>
      <c r="B41" t="s">
        <v>25</v>
      </c>
      <c r="D41">
        <v>9999</v>
      </c>
      <c r="E41">
        <f t="shared" si="0"/>
        <v>8554</v>
      </c>
    </row>
    <row r="42" spans="1:5" x14ac:dyDescent="0.15">
      <c r="A42" t="s">
        <v>202</v>
      </c>
      <c r="D42">
        <v>8000</v>
      </c>
      <c r="E42">
        <f>E41+C:C-D:D</f>
        <v>554</v>
      </c>
    </row>
    <row r="43" spans="1:5" x14ac:dyDescent="0.15">
      <c r="E43">
        <f>E42+C:C-D:D</f>
        <v>554</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8"/>
  <sheetViews>
    <sheetView topLeftCell="A61" workbookViewId="0">
      <selection activeCell="C12" sqref="C12"/>
    </sheetView>
  </sheetViews>
  <sheetFormatPr defaultRowHeight="13.5" x14ac:dyDescent="0.15"/>
  <cols>
    <col min="1" max="2" width="3.625" customWidth="1"/>
    <col min="11" max="11" width="4.625" customWidth="1"/>
  </cols>
  <sheetData>
    <row r="2" spans="1:3" x14ac:dyDescent="0.15">
      <c r="A2" t="s">
        <v>215</v>
      </c>
    </row>
    <row r="3" spans="1:3" x14ac:dyDescent="0.15">
      <c r="B3" t="s">
        <v>55</v>
      </c>
    </row>
    <row r="4" spans="1:3" x14ac:dyDescent="0.15">
      <c r="C4" t="s">
        <v>56</v>
      </c>
    </row>
    <row r="5" spans="1:3" x14ac:dyDescent="0.15">
      <c r="C5" t="s">
        <v>263</v>
      </c>
    </row>
    <row r="6" spans="1:3" x14ac:dyDescent="0.15">
      <c r="B6" t="s">
        <v>264</v>
      </c>
      <c r="C6" s="3"/>
    </row>
    <row r="7" spans="1:3" x14ac:dyDescent="0.15">
      <c r="C7" t="s">
        <v>60</v>
      </c>
    </row>
    <row r="9" spans="1:3" x14ac:dyDescent="0.15">
      <c r="A9" t="s">
        <v>214</v>
      </c>
    </row>
    <row r="10" spans="1:3" x14ac:dyDescent="0.15">
      <c r="B10" t="s">
        <v>219</v>
      </c>
    </row>
    <row r="11" spans="1:3" x14ac:dyDescent="0.15">
      <c r="A11" t="s">
        <v>217</v>
      </c>
    </row>
    <row r="12" spans="1:3" x14ac:dyDescent="0.15">
      <c r="B12" t="s">
        <v>220</v>
      </c>
    </row>
    <row r="13" spans="1:3" x14ac:dyDescent="0.15">
      <c r="A13" t="s">
        <v>12</v>
      </c>
    </row>
    <row r="14" spans="1:3" x14ac:dyDescent="0.15">
      <c r="B14" t="s">
        <v>221</v>
      </c>
    </row>
    <row r="15" spans="1:3" x14ac:dyDescent="0.15">
      <c r="A15" t="s">
        <v>222</v>
      </c>
    </row>
    <row r="16" spans="1:3" x14ac:dyDescent="0.15">
      <c r="B16" t="s">
        <v>223</v>
      </c>
    </row>
    <row r="17" spans="1:3" x14ac:dyDescent="0.15">
      <c r="A17" t="s">
        <v>224</v>
      </c>
    </row>
    <row r="18" spans="1:3" x14ac:dyDescent="0.15">
      <c r="B18" t="s">
        <v>225</v>
      </c>
      <c r="C18" s="3"/>
    </row>
    <row r="19" spans="1:3" x14ac:dyDescent="0.15">
      <c r="A19" t="s">
        <v>227</v>
      </c>
    </row>
    <row r="20" spans="1:3" x14ac:dyDescent="0.15">
      <c r="B20" t="s">
        <v>228</v>
      </c>
    </row>
    <row r="21" spans="1:3" x14ac:dyDescent="0.15">
      <c r="B21" t="s">
        <v>266</v>
      </c>
    </row>
    <row r="22" spans="1:3" x14ac:dyDescent="0.15">
      <c r="A22" t="s">
        <v>12</v>
      </c>
      <c r="C22" s="2"/>
    </row>
    <row r="23" spans="1:3" x14ac:dyDescent="0.15">
      <c r="B23" t="s">
        <v>71</v>
      </c>
    </row>
    <row r="24" spans="1:3" x14ac:dyDescent="0.15">
      <c r="B24" t="s">
        <v>226</v>
      </c>
    </row>
    <row r="25" spans="1:3" x14ac:dyDescent="0.15">
      <c r="B25" t="s">
        <v>229</v>
      </c>
    </row>
    <row r="26" spans="1:3" x14ac:dyDescent="0.15">
      <c r="B26" t="s">
        <v>230</v>
      </c>
    </row>
    <row r="27" spans="1:3" x14ac:dyDescent="0.15">
      <c r="B27" t="s">
        <v>231</v>
      </c>
    </row>
    <row r="28" spans="1:3" x14ac:dyDescent="0.15">
      <c r="C28" t="s">
        <v>76</v>
      </c>
    </row>
    <row r="29" spans="1:3" x14ac:dyDescent="0.15">
      <c r="A29" t="s">
        <v>232</v>
      </c>
    </row>
    <row r="30" spans="1:3" x14ac:dyDescent="0.15">
      <c r="B30" t="s">
        <v>233</v>
      </c>
    </row>
    <row r="31" spans="1:3" x14ac:dyDescent="0.15">
      <c r="B31" t="s">
        <v>234</v>
      </c>
    </row>
    <row r="32" spans="1:3" x14ac:dyDescent="0.15">
      <c r="A32" t="s">
        <v>235</v>
      </c>
    </row>
    <row r="33" spans="1:3" x14ac:dyDescent="0.15">
      <c r="B33" t="s">
        <v>236</v>
      </c>
      <c r="C33" s="4"/>
    </row>
    <row r="34" spans="1:3" x14ac:dyDescent="0.15">
      <c r="A34" t="s">
        <v>237</v>
      </c>
    </row>
    <row r="35" spans="1:3" x14ac:dyDescent="0.15">
      <c r="B35" t="s">
        <v>238</v>
      </c>
    </row>
    <row r="36" spans="1:3" x14ac:dyDescent="0.15">
      <c r="B36" t="s">
        <v>239</v>
      </c>
    </row>
    <row r="37" spans="1:3" x14ac:dyDescent="0.15">
      <c r="B37" t="s">
        <v>240</v>
      </c>
    </row>
    <row r="38" spans="1:3" x14ac:dyDescent="0.15">
      <c r="A38" t="s">
        <v>241</v>
      </c>
    </row>
    <row r="39" spans="1:3" x14ac:dyDescent="0.15">
      <c r="B39" t="s">
        <v>242</v>
      </c>
    </row>
    <row r="40" spans="1:3" x14ac:dyDescent="0.15">
      <c r="B40" t="s">
        <v>243</v>
      </c>
      <c r="C40" s="2"/>
    </row>
    <row r="41" spans="1:3" x14ac:dyDescent="0.15">
      <c r="A41" t="s">
        <v>244</v>
      </c>
    </row>
    <row r="42" spans="1:3" x14ac:dyDescent="0.15">
      <c r="B42" t="s">
        <v>246</v>
      </c>
    </row>
    <row r="43" spans="1:3" x14ac:dyDescent="0.15">
      <c r="B43" t="s">
        <v>245</v>
      </c>
    </row>
    <row r="44" spans="1:3" x14ac:dyDescent="0.15">
      <c r="B44" t="s">
        <v>247</v>
      </c>
    </row>
    <row r="45" spans="1:3" x14ac:dyDescent="0.15">
      <c r="B45" t="s">
        <v>248</v>
      </c>
    </row>
    <row r="46" spans="1:3" x14ac:dyDescent="0.15">
      <c r="B46" t="s">
        <v>249</v>
      </c>
    </row>
    <row r="47" spans="1:3" x14ac:dyDescent="0.15">
      <c r="B47" t="s">
        <v>250</v>
      </c>
    </row>
    <row r="48" spans="1:3" x14ac:dyDescent="0.15">
      <c r="B48" t="s">
        <v>251</v>
      </c>
    </row>
    <row r="49" spans="1:12" x14ac:dyDescent="0.15">
      <c r="B49" t="s">
        <v>276</v>
      </c>
      <c r="L49" s="2"/>
    </row>
    <row r="50" spans="1:12" x14ac:dyDescent="0.15">
      <c r="A50" t="s">
        <v>252</v>
      </c>
      <c r="D50" s="2"/>
      <c r="L50" s="4"/>
    </row>
    <row r="51" spans="1:12" x14ac:dyDescent="0.15">
      <c r="B51" t="s">
        <v>253</v>
      </c>
      <c r="D51" s="4"/>
      <c r="L51" s="4"/>
    </row>
    <row r="52" spans="1:12" x14ac:dyDescent="0.15">
      <c r="B52" t="s">
        <v>254</v>
      </c>
      <c r="D52" s="4"/>
      <c r="L52" s="4"/>
    </row>
    <row r="53" spans="1:12" x14ac:dyDescent="0.15">
      <c r="B53" t="s">
        <v>255</v>
      </c>
    </row>
    <row r="54" spans="1:12" x14ac:dyDescent="0.15">
      <c r="B54" t="s">
        <v>256</v>
      </c>
    </row>
    <row r="55" spans="1:12" x14ac:dyDescent="0.15">
      <c r="B55" t="s">
        <v>259</v>
      </c>
    </row>
    <row r="56" spans="1:12" x14ac:dyDescent="0.15">
      <c r="B56" t="s">
        <v>257</v>
      </c>
    </row>
    <row r="57" spans="1:12" x14ac:dyDescent="0.15">
      <c r="B57" t="s">
        <v>258</v>
      </c>
    </row>
    <row r="58" spans="1:12" x14ac:dyDescent="0.15">
      <c r="B58" t="s">
        <v>260</v>
      </c>
    </row>
    <row r="59" spans="1:12" x14ac:dyDescent="0.15">
      <c r="B59" t="s">
        <v>267</v>
      </c>
    </row>
    <row r="60" spans="1:12" x14ac:dyDescent="0.15">
      <c r="B60" t="s">
        <v>277</v>
      </c>
    </row>
    <row r="62" spans="1:12" x14ac:dyDescent="0.15">
      <c r="A62" t="s">
        <v>261</v>
      </c>
    </row>
    <row r="63" spans="1:12" x14ac:dyDescent="0.15">
      <c r="B63" t="s">
        <v>265</v>
      </c>
    </row>
    <row r="64" spans="1:12" x14ac:dyDescent="0.15">
      <c r="B64" t="s">
        <v>272</v>
      </c>
      <c r="C64" s="2"/>
    </row>
    <row r="65" spans="1:3" x14ac:dyDescent="0.15">
      <c r="B65" t="s">
        <v>273</v>
      </c>
      <c r="C65" s="5"/>
    </row>
    <row r="66" spans="1:3" x14ac:dyDescent="0.15">
      <c r="B66" t="s">
        <v>274</v>
      </c>
      <c r="C66" s="5"/>
    </row>
    <row r="67" spans="1:3" x14ac:dyDescent="0.15">
      <c r="A67" t="s">
        <v>271</v>
      </c>
    </row>
    <row r="68" spans="1:3" x14ac:dyDescent="0.15">
      <c r="B68" t="s">
        <v>275</v>
      </c>
    </row>
    <row r="69" spans="1:3" x14ac:dyDescent="0.15">
      <c r="A69" t="s">
        <v>278</v>
      </c>
    </row>
    <row r="70" spans="1:3" x14ac:dyDescent="0.15">
      <c r="B70" t="s">
        <v>279</v>
      </c>
    </row>
    <row r="71" spans="1:3" x14ac:dyDescent="0.15">
      <c r="B71" t="s">
        <v>280</v>
      </c>
      <c r="C71" s="2"/>
    </row>
    <row r="72" spans="1:3" x14ac:dyDescent="0.15">
      <c r="B72" t="s">
        <v>284</v>
      </c>
      <c r="C72" s="2"/>
    </row>
    <row r="73" spans="1:3" x14ac:dyDescent="0.15">
      <c r="C73" s="2"/>
    </row>
    <row r="74" spans="1:3" x14ac:dyDescent="0.15">
      <c r="A74" t="s">
        <v>282</v>
      </c>
    </row>
    <row r="75" spans="1:3" x14ac:dyDescent="0.15">
      <c r="B75" t="s">
        <v>281</v>
      </c>
    </row>
    <row r="76" spans="1:3" x14ac:dyDescent="0.15">
      <c r="B76" t="s">
        <v>283</v>
      </c>
    </row>
    <row r="77" spans="1:3" x14ac:dyDescent="0.15">
      <c r="B77" t="s">
        <v>287</v>
      </c>
    </row>
    <row r="78" spans="1:3" x14ac:dyDescent="0.15">
      <c r="B78" t="s">
        <v>286</v>
      </c>
    </row>
    <row r="79" spans="1:3" x14ac:dyDescent="0.15">
      <c r="B79" t="s">
        <v>291</v>
      </c>
    </row>
    <row r="80" spans="1:3" x14ac:dyDescent="0.15">
      <c r="A80" t="s">
        <v>285</v>
      </c>
    </row>
    <row r="81" spans="1:3" x14ac:dyDescent="0.15">
      <c r="A81" t="s">
        <v>288</v>
      </c>
    </row>
    <row r="82" spans="1:3" x14ac:dyDescent="0.15">
      <c r="B82" t="s">
        <v>289</v>
      </c>
    </row>
    <row r="83" spans="1:3" x14ac:dyDescent="0.15">
      <c r="B83" t="s">
        <v>290</v>
      </c>
    </row>
    <row r="84" spans="1:3" x14ac:dyDescent="0.15">
      <c r="B84" t="s">
        <v>304</v>
      </c>
    </row>
    <row r="86" spans="1:3" x14ac:dyDescent="0.15">
      <c r="A86" t="s">
        <v>293</v>
      </c>
    </row>
    <row r="87" spans="1:3" x14ac:dyDescent="0.15">
      <c r="B87" t="s">
        <v>294</v>
      </c>
    </row>
    <row r="88" spans="1:3" x14ac:dyDescent="0.15">
      <c r="B88" t="s">
        <v>295</v>
      </c>
    </row>
    <row r="89" spans="1:3" x14ac:dyDescent="0.15">
      <c r="B89" t="s">
        <v>296</v>
      </c>
    </row>
    <row r="90" spans="1:3" x14ac:dyDescent="0.15">
      <c r="C90" t="s">
        <v>297</v>
      </c>
    </row>
    <row r="91" spans="1:3" x14ac:dyDescent="0.15">
      <c r="C91" t="s">
        <v>298</v>
      </c>
    </row>
    <row r="92" spans="1:3" x14ac:dyDescent="0.15">
      <c r="C92" t="s">
        <v>299</v>
      </c>
    </row>
    <row r="93" spans="1:3" x14ac:dyDescent="0.15">
      <c r="C93" t="s">
        <v>300</v>
      </c>
    </row>
    <row r="94" spans="1:3" x14ac:dyDescent="0.15">
      <c r="C94" t="s">
        <v>301</v>
      </c>
    </row>
    <row r="96" spans="1:3" x14ac:dyDescent="0.15">
      <c r="A96" t="s">
        <v>302</v>
      </c>
    </row>
    <row r="97" spans="1:3" x14ac:dyDescent="0.15">
      <c r="B97" t="s">
        <v>303</v>
      </c>
    </row>
    <row r="98" spans="1:3" x14ac:dyDescent="0.15">
      <c r="A98" t="s">
        <v>216</v>
      </c>
    </row>
    <row r="99" spans="1:3" x14ac:dyDescent="0.15">
      <c r="B99" t="s">
        <v>134</v>
      </c>
    </row>
    <row r="100" spans="1:3" x14ac:dyDescent="0.15">
      <c r="B100" t="s">
        <v>135</v>
      </c>
    </row>
    <row r="101" spans="1:3" x14ac:dyDescent="0.15">
      <c r="B101" t="s">
        <v>136</v>
      </c>
    </row>
    <row r="102" spans="1:3" x14ac:dyDescent="0.15">
      <c r="B102" t="s">
        <v>137</v>
      </c>
      <c r="C102" s="2"/>
    </row>
    <row r="103" spans="1:3" x14ac:dyDescent="0.15">
      <c r="B103" t="s">
        <v>138</v>
      </c>
      <c r="C103" s="4"/>
    </row>
    <row r="104" spans="1:3" x14ac:dyDescent="0.15">
      <c r="C104" s="3"/>
    </row>
    <row r="105" spans="1:3" x14ac:dyDescent="0.15">
      <c r="B105" t="s">
        <v>139</v>
      </c>
    </row>
    <row r="106" spans="1:3" x14ac:dyDescent="0.15">
      <c r="B106" t="s">
        <v>140</v>
      </c>
    </row>
    <row r="107" spans="1:3" x14ac:dyDescent="0.15">
      <c r="B107" t="s">
        <v>141</v>
      </c>
    </row>
    <row r="108" spans="1:3" x14ac:dyDescent="0.15">
      <c r="B108" t="s">
        <v>142</v>
      </c>
    </row>
    <row r="109" spans="1:3" x14ac:dyDescent="0.15">
      <c r="B109" t="s">
        <v>143</v>
      </c>
    </row>
    <row r="111" spans="1:3" x14ac:dyDescent="0.15">
      <c r="B111" t="s">
        <v>144</v>
      </c>
    </row>
    <row r="112" spans="1:3" x14ac:dyDescent="0.15">
      <c r="B112" t="s">
        <v>145</v>
      </c>
    </row>
    <row r="113" spans="2:2" x14ac:dyDescent="0.15">
      <c r="B113" t="s">
        <v>146</v>
      </c>
    </row>
    <row r="114" spans="2:2" x14ac:dyDescent="0.15">
      <c r="B114" t="s">
        <v>147</v>
      </c>
    </row>
    <row r="116" spans="2:2" x14ac:dyDescent="0.15">
      <c r="B116" t="s">
        <v>148</v>
      </c>
    </row>
    <row r="117" spans="2:2" x14ac:dyDescent="0.15">
      <c r="B117" t="s">
        <v>149</v>
      </c>
    </row>
    <row r="118" spans="2:2" x14ac:dyDescent="0.15">
      <c r="B118" t="s">
        <v>150</v>
      </c>
    </row>
    <row r="120" spans="2:2" x14ac:dyDescent="0.15">
      <c r="B120" t="s">
        <v>151</v>
      </c>
    </row>
    <row r="121" spans="2:2" x14ac:dyDescent="0.15">
      <c r="B121" t="s">
        <v>152</v>
      </c>
    </row>
    <row r="123" spans="2:2" x14ac:dyDescent="0.15">
      <c r="B123" t="s">
        <v>153</v>
      </c>
    </row>
    <row r="124" spans="2:2" x14ac:dyDescent="0.15">
      <c r="B124" t="s">
        <v>154</v>
      </c>
    </row>
    <row r="125" spans="2:2" x14ac:dyDescent="0.15">
      <c r="B125" t="s">
        <v>155</v>
      </c>
    </row>
    <row r="126" spans="2:2" x14ac:dyDescent="0.15">
      <c r="B126" t="s">
        <v>156</v>
      </c>
    </row>
    <row r="127" spans="2:2" x14ac:dyDescent="0.15">
      <c r="B127" t="s">
        <v>157</v>
      </c>
    </row>
    <row r="129" spans="2:2" x14ac:dyDescent="0.15">
      <c r="B129" t="s">
        <v>158</v>
      </c>
    </row>
    <row r="130" spans="2:2" x14ac:dyDescent="0.15">
      <c r="B130" t="s">
        <v>159</v>
      </c>
    </row>
    <row r="131" spans="2:2" x14ac:dyDescent="0.15">
      <c r="B131" t="s">
        <v>160</v>
      </c>
    </row>
    <row r="132" spans="2:2" x14ac:dyDescent="0.15">
      <c r="B132" t="s">
        <v>161</v>
      </c>
    </row>
    <row r="133" spans="2:2" x14ac:dyDescent="0.15">
      <c r="B133" t="s">
        <v>162</v>
      </c>
    </row>
    <row r="135" spans="2:2" x14ac:dyDescent="0.15">
      <c r="B135" t="s">
        <v>163</v>
      </c>
    </row>
    <row r="136" spans="2:2" x14ac:dyDescent="0.15">
      <c r="B136" t="s">
        <v>164</v>
      </c>
    </row>
    <row r="138" spans="2:2" x14ac:dyDescent="0.15">
      <c r="B138" t="s">
        <v>165</v>
      </c>
    </row>
    <row r="139" spans="2:2" x14ac:dyDescent="0.15">
      <c r="B139" t="s">
        <v>166</v>
      </c>
    </row>
    <row r="140" spans="2:2" x14ac:dyDescent="0.15">
      <c r="B140" t="s">
        <v>167</v>
      </c>
    </row>
    <row r="141" spans="2:2" x14ac:dyDescent="0.15">
      <c r="B141" t="s">
        <v>168</v>
      </c>
    </row>
    <row r="142" spans="2:2" x14ac:dyDescent="0.15">
      <c r="B142" t="s">
        <v>169</v>
      </c>
    </row>
    <row r="143" spans="2:2" x14ac:dyDescent="0.15">
      <c r="B143" t="s">
        <v>170</v>
      </c>
    </row>
    <row r="145" spans="2:2" x14ac:dyDescent="0.15">
      <c r="B145" t="s">
        <v>171</v>
      </c>
    </row>
    <row r="146" spans="2:2" x14ac:dyDescent="0.15">
      <c r="B146" t="s">
        <v>172</v>
      </c>
    </row>
    <row r="147" spans="2:2" x14ac:dyDescent="0.15">
      <c r="B147" t="s">
        <v>173</v>
      </c>
    </row>
    <row r="148" spans="2:2" x14ac:dyDescent="0.15">
      <c r="B148" t="s">
        <v>174</v>
      </c>
    </row>
    <row r="149" spans="2:2" x14ac:dyDescent="0.15">
      <c r="B149" t="s">
        <v>175</v>
      </c>
    </row>
    <row r="150" spans="2:2" x14ac:dyDescent="0.15">
      <c r="B150" t="s">
        <v>176</v>
      </c>
    </row>
    <row r="151" spans="2:2" x14ac:dyDescent="0.15">
      <c r="B151" t="s">
        <v>177</v>
      </c>
    </row>
    <row r="152" spans="2:2" x14ac:dyDescent="0.15">
      <c r="B152" t="s">
        <v>178</v>
      </c>
    </row>
    <row r="154" spans="2:2" x14ac:dyDescent="0.15">
      <c r="B154" t="s">
        <v>179</v>
      </c>
    </row>
    <row r="155" spans="2:2" x14ac:dyDescent="0.15">
      <c r="B155" t="s">
        <v>180</v>
      </c>
    </row>
    <row r="156" spans="2:2" x14ac:dyDescent="0.15">
      <c r="B156" t="s">
        <v>181</v>
      </c>
    </row>
    <row r="157" spans="2:2" x14ac:dyDescent="0.15">
      <c r="B157" t="s">
        <v>182</v>
      </c>
    </row>
    <row r="158" spans="2:2" x14ac:dyDescent="0.15">
      <c r="B158" t="s">
        <v>183</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6"/>
  <sheetViews>
    <sheetView workbookViewId="0">
      <selection activeCell="F9" sqref="F9"/>
    </sheetView>
  </sheetViews>
  <sheetFormatPr defaultRowHeight="13.5" x14ac:dyDescent="0.15"/>
  <cols>
    <col min="1" max="2" width="3.625" customWidth="1"/>
    <col min="11" max="11" width="4.625" customWidth="1"/>
  </cols>
  <sheetData>
    <row r="2" spans="1:3" x14ac:dyDescent="0.15">
      <c r="A2" t="s">
        <v>32</v>
      </c>
    </row>
    <row r="3" spans="1:3" x14ac:dyDescent="0.15">
      <c r="B3" t="s">
        <v>55</v>
      </c>
    </row>
    <row r="4" spans="1:3" x14ac:dyDescent="0.15">
      <c r="C4" t="s">
        <v>56</v>
      </c>
    </row>
    <row r="5" spans="1:3" x14ac:dyDescent="0.15">
      <c r="C5" t="s">
        <v>263</v>
      </c>
    </row>
    <row r="6" spans="1:3" x14ac:dyDescent="0.15">
      <c r="B6" t="s">
        <v>264</v>
      </c>
      <c r="C6" s="3"/>
    </row>
    <row r="7" spans="1:3" x14ac:dyDescent="0.15">
      <c r="C7" t="s">
        <v>60</v>
      </c>
    </row>
    <row r="9" spans="1:3" x14ac:dyDescent="0.15">
      <c r="A9" t="s">
        <v>214</v>
      </c>
    </row>
    <row r="10" spans="1:3" x14ac:dyDescent="0.15">
      <c r="B10" t="s">
        <v>397</v>
      </c>
    </row>
    <row r="11" spans="1:3" x14ac:dyDescent="0.15">
      <c r="A11" t="s">
        <v>5</v>
      </c>
    </row>
    <row r="12" spans="1:3" x14ac:dyDescent="0.15">
      <c r="B12" t="s">
        <v>220</v>
      </c>
    </row>
    <row r="13" spans="1:3" x14ac:dyDescent="0.15">
      <c r="A13" t="s">
        <v>12</v>
      </c>
    </row>
    <row r="14" spans="1:3" x14ac:dyDescent="0.15">
      <c r="B14" t="s">
        <v>221</v>
      </c>
    </row>
    <row r="15" spans="1:3" x14ac:dyDescent="0.15">
      <c r="A15" t="s">
        <v>222</v>
      </c>
    </row>
    <row r="16" spans="1:3" x14ac:dyDescent="0.15">
      <c r="B16" t="s">
        <v>427</v>
      </c>
    </row>
    <row r="17" spans="1:12" x14ac:dyDescent="0.15">
      <c r="A17" t="s">
        <v>224</v>
      </c>
    </row>
    <row r="18" spans="1:12" x14ac:dyDescent="0.15">
      <c r="B18" t="s">
        <v>225</v>
      </c>
      <c r="C18" s="3"/>
    </row>
    <row r="19" spans="1:12" x14ac:dyDescent="0.15">
      <c r="A19" t="s">
        <v>227</v>
      </c>
    </row>
    <row r="20" spans="1:12" x14ac:dyDescent="0.15">
      <c r="B20" t="s">
        <v>228</v>
      </c>
    </row>
    <row r="21" spans="1:12" x14ac:dyDescent="0.15">
      <c r="B21" t="s">
        <v>266</v>
      </c>
    </row>
    <row r="22" spans="1:12" x14ac:dyDescent="0.15">
      <c r="A22" t="s">
        <v>26</v>
      </c>
    </row>
    <row r="23" spans="1:12" x14ac:dyDescent="0.15">
      <c r="B23" t="s">
        <v>399</v>
      </c>
    </row>
    <row r="24" spans="1:12" x14ac:dyDescent="0.15">
      <c r="A24" t="s">
        <v>15</v>
      </c>
    </row>
    <row r="25" spans="1:12" x14ac:dyDescent="0.15">
      <c r="B25" t="s">
        <v>246</v>
      </c>
    </row>
    <row r="26" spans="1:12" x14ac:dyDescent="0.15">
      <c r="B26" t="s">
        <v>245</v>
      </c>
    </row>
    <row r="27" spans="1:12" x14ac:dyDescent="0.15">
      <c r="B27" t="s">
        <v>400</v>
      </c>
    </row>
    <row r="28" spans="1:12" x14ac:dyDescent="0.15">
      <c r="B28" t="s">
        <v>248</v>
      </c>
    </row>
    <row r="29" spans="1:12" x14ac:dyDescent="0.15">
      <c r="B29" t="s">
        <v>249</v>
      </c>
    </row>
    <row r="30" spans="1:12" x14ac:dyDescent="0.15">
      <c r="B30" t="s">
        <v>251</v>
      </c>
    </row>
    <row r="31" spans="1:12" x14ac:dyDescent="0.15">
      <c r="B31" t="s">
        <v>401</v>
      </c>
      <c r="L31" s="2"/>
    </row>
    <row r="32" spans="1:12" x14ac:dyDescent="0.15">
      <c r="A32" t="s">
        <v>12</v>
      </c>
      <c r="C32" s="2"/>
    </row>
    <row r="33" spans="1:3" x14ac:dyDescent="0.15">
      <c r="B33" t="s">
        <v>410</v>
      </c>
    </row>
    <row r="34" spans="1:3" x14ac:dyDescent="0.15">
      <c r="B34" t="s">
        <v>402</v>
      </c>
    </row>
    <row r="35" spans="1:3" x14ac:dyDescent="0.15">
      <c r="B35" t="s">
        <v>229</v>
      </c>
    </row>
    <row r="36" spans="1:3" x14ac:dyDescent="0.15">
      <c r="B36" t="s">
        <v>230</v>
      </c>
    </row>
    <row r="37" spans="1:3" x14ac:dyDescent="0.15">
      <c r="B37" t="s">
        <v>231</v>
      </c>
    </row>
    <row r="38" spans="1:3" x14ac:dyDescent="0.15">
      <c r="C38" t="s">
        <v>76</v>
      </c>
    </row>
    <row r="39" spans="1:3" x14ac:dyDescent="0.15">
      <c r="A39" t="s">
        <v>232</v>
      </c>
    </row>
    <row r="40" spans="1:3" x14ac:dyDescent="0.15">
      <c r="B40" t="s">
        <v>233</v>
      </c>
    </row>
    <row r="41" spans="1:3" x14ac:dyDescent="0.15">
      <c r="B41" t="s">
        <v>234</v>
      </c>
    </row>
    <row r="42" spans="1:3" x14ac:dyDescent="0.15">
      <c r="A42" t="s">
        <v>235</v>
      </c>
    </row>
    <row r="43" spans="1:3" x14ac:dyDescent="0.15">
      <c r="B43" t="s">
        <v>236</v>
      </c>
      <c r="C43" s="4"/>
    </row>
    <row r="44" spans="1:3" x14ac:dyDescent="0.15">
      <c r="A44" t="s">
        <v>237</v>
      </c>
    </row>
    <row r="45" spans="1:3" x14ac:dyDescent="0.15">
      <c r="B45" t="s">
        <v>238</v>
      </c>
    </row>
    <row r="46" spans="1:3" x14ac:dyDescent="0.15">
      <c r="B46" t="s">
        <v>239</v>
      </c>
    </row>
    <row r="47" spans="1:3" x14ac:dyDescent="0.15">
      <c r="B47" t="s">
        <v>240</v>
      </c>
    </row>
    <row r="48" spans="1:3" x14ac:dyDescent="0.15">
      <c r="A48" t="s">
        <v>241</v>
      </c>
    </row>
    <row r="49" spans="1:12" x14ac:dyDescent="0.15">
      <c r="B49" t="s">
        <v>242</v>
      </c>
    </row>
    <row r="50" spans="1:12" x14ac:dyDescent="0.15">
      <c r="B50" t="s">
        <v>243</v>
      </c>
      <c r="C50" s="2"/>
    </row>
    <row r="51" spans="1:12" x14ac:dyDescent="0.15">
      <c r="A51" t="s">
        <v>252</v>
      </c>
      <c r="D51" s="2"/>
      <c r="L51" s="4"/>
    </row>
    <row r="52" spans="1:12" x14ac:dyDescent="0.15">
      <c r="B52" t="s">
        <v>253</v>
      </c>
      <c r="D52" s="4"/>
      <c r="L52" s="4"/>
    </row>
    <row r="53" spans="1:12" x14ac:dyDescent="0.15">
      <c r="B53" t="s">
        <v>254</v>
      </c>
      <c r="D53" s="4"/>
      <c r="L53" s="4"/>
    </row>
    <row r="54" spans="1:12" x14ac:dyDescent="0.15">
      <c r="B54" t="s">
        <v>255</v>
      </c>
    </row>
    <row r="55" spans="1:12" x14ac:dyDescent="0.15">
      <c r="B55" t="s">
        <v>256</v>
      </c>
    </row>
    <row r="56" spans="1:12" x14ac:dyDescent="0.15">
      <c r="B56" t="s">
        <v>411</v>
      </c>
    </row>
    <row r="57" spans="1:12" x14ac:dyDescent="0.15">
      <c r="B57" t="s">
        <v>257</v>
      </c>
    </row>
    <row r="58" spans="1:12" x14ac:dyDescent="0.15">
      <c r="B58" t="s">
        <v>258</v>
      </c>
    </row>
    <row r="59" spans="1:12" x14ac:dyDescent="0.15">
      <c r="B59" t="s">
        <v>260</v>
      </c>
    </row>
    <row r="60" spans="1:12" x14ac:dyDescent="0.15">
      <c r="B60" t="s">
        <v>503</v>
      </c>
    </row>
    <row r="61" spans="1:12" x14ac:dyDescent="0.15">
      <c r="B61" t="s">
        <v>412</v>
      </c>
    </row>
    <row r="62" spans="1:12" x14ac:dyDescent="0.15">
      <c r="B62" t="s">
        <v>277</v>
      </c>
    </row>
    <row r="64" spans="1:12" x14ac:dyDescent="0.15">
      <c r="A64" t="s">
        <v>261</v>
      </c>
    </row>
    <row r="65" spans="1:3" x14ac:dyDescent="0.15">
      <c r="B65" t="s">
        <v>413</v>
      </c>
    </row>
    <row r="66" spans="1:3" x14ac:dyDescent="0.15">
      <c r="B66" t="s">
        <v>414</v>
      </c>
      <c r="C66" s="2"/>
    </row>
    <row r="67" spans="1:3" x14ac:dyDescent="0.15">
      <c r="B67" t="s">
        <v>415</v>
      </c>
      <c r="C67" s="5"/>
    </row>
    <row r="68" spans="1:3" x14ac:dyDescent="0.15">
      <c r="B68" t="s">
        <v>274</v>
      </c>
      <c r="C68" s="5"/>
    </row>
    <row r="69" spans="1:3" x14ac:dyDescent="0.15">
      <c r="A69" t="s">
        <v>271</v>
      </c>
    </row>
    <row r="70" spans="1:3" x14ac:dyDescent="0.15">
      <c r="B70" t="s">
        <v>275</v>
      </c>
    </row>
    <row r="71" spans="1:3" x14ac:dyDescent="0.15">
      <c r="A71" t="s">
        <v>278</v>
      </c>
    </row>
    <row r="72" spans="1:3" x14ac:dyDescent="0.15">
      <c r="B72" t="s">
        <v>279</v>
      </c>
    </row>
    <row r="73" spans="1:3" x14ac:dyDescent="0.15">
      <c r="B73" t="s">
        <v>280</v>
      </c>
      <c r="C73" s="2"/>
    </row>
    <row r="74" spans="1:3" x14ac:dyDescent="0.15">
      <c r="B74" t="s">
        <v>284</v>
      </c>
      <c r="C74" s="2"/>
    </row>
    <row r="75" spans="1:3" x14ac:dyDescent="0.15">
      <c r="C75" s="2"/>
    </row>
    <row r="76" spans="1:3" x14ac:dyDescent="0.15">
      <c r="A76" t="s">
        <v>282</v>
      </c>
    </row>
    <row r="77" spans="1:3" x14ac:dyDescent="0.15">
      <c r="B77" t="s">
        <v>281</v>
      </c>
    </row>
    <row r="78" spans="1:3" x14ac:dyDescent="0.15">
      <c r="B78" t="s">
        <v>283</v>
      </c>
    </row>
    <row r="79" spans="1:3" x14ac:dyDescent="0.15">
      <c r="B79" t="s">
        <v>416</v>
      </c>
    </row>
    <row r="80" spans="1:3" x14ac:dyDescent="0.15">
      <c r="A80" t="s">
        <v>285</v>
      </c>
    </row>
    <row r="81" spans="1:7" x14ac:dyDescent="0.15">
      <c r="A81" t="s">
        <v>288</v>
      </c>
    </row>
    <row r="82" spans="1:7" x14ac:dyDescent="0.15">
      <c r="B82" t="s">
        <v>289</v>
      </c>
    </row>
    <row r="83" spans="1:7" x14ac:dyDescent="0.15">
      <c r="B83" t="s">
        <v>417</v>
      </c>
    </row>
    <row r="84" spans="1:7" x14ac:dyDescent="0.15">
      <c r="B84" t="s">
        <v>418</v>
      </c>
    </row>
    <row r="86" spans="1:7" x14ac:dyDescent="0.15">
      <c r="A86" t="s">
        <v>293</v>
      </c>
    </row>
    <row r="87" spans="1:7" x14ac:dyDescent="0.15">
      <c r="B87" t="s">
        <v>294</v>
      </c>
    </row>
    <row r="88" spans="1:7" x14ac:dyDescent="0.15">
      <c r="B88" t="s">
        <v>506</v>
      </c>
    </row>
    <row r="89" spans="1:7" x14ac:dyDescent="0.15">
      <c r="B89" t="s">
        <v>495</v>
      </c>
    </row>
    <row r="90" spans="1:7" x14ac:dyDescent="0.15">
      <c r="C90" t="s">
        <v>23</v>
      </c>
      <c r="D90" t="s">
        <v>25</v>
      </c>
      <c r="E90" t="s">
        <v>16</v>
      </c>
      <c r="F90" t="s">
        <v>14</v>
      </c>
      <c r="G90" t="s">
        <v>21</v>
      </c>
    </row>
    <row r="91" spans="1:7" x14ac:dyDescent="0.15">
      <c r="D91" t="s">
        <v>483</v>
      </c>
      <c r="E91" t="s">
        <v>481</v>
      </c>
    </row>
    <row r="92" spans="1:7" x14ac:dyDescent="0.15">
      <c r="G92" t="s">
        <v>480</v>
      </c>
    </row>
    <row r="93" spans="1:7" x14ac:dyDescent="0.15">
      <c r="D93" t="s">
        <v>505</v>
      </c>
      <c r="E93" t="s">
        <v>484</v>
      </c>
      <c r="F93" t="s">
        <v>484</v>
      </c>
    </row>
    <row r="94" spans="1:7" x14ac:dyDescent="0.15">
      <c r="C94" t="s">
        <v>468</v>
      </c>
      <c r="D94" t="s">
        <v>500</v>
      </c>
      <c r="E94" t="s">
        <v>499</v>
      </c>
      <c r="F94" t="s">
        <v>468</v>
      </c>
      <c r="G94" t="s">
        <v>469</v>
      </c>
    </row>
    <row r="95" spans="1:7" x14ac:dyDescent="0.15">
      <c r="C95" t="s">
        <v>473</v>
      </c>
      <c r="D95" t="s">
        <v>473</v>
      </c>
      <c r="E95" t="s">
        <v>473</v>
      </c>
      <c r="F95" t="s">
        <v>473</v>
      </c>
      <c r="G95" t="s">
        <v>473</v>
      </c>
    </row>
    <row r="96" spans="1:7" x14ac:dyDescent="0.15">
      <c r="C96" t="s">
        <v>502</v>
      </c>
      <c r="D96" t="s">
        <v>488</v>
      </c>
      <c r="E96" t="s">
        <v>504</v>
      </c>
      <c r="F96" t="s">
        <v>501</v>
      </c>
      <c r="G96" t="s">
        <v>477</v>
      </c>
    </row>
    <row r="97" spans="1:7" x14ac:dyDescent="0.15">
      <c r="C97" t="s">
        <v>475</v>
      </c>
      <c r="D97" t="s">
        <v>487</v>
      </c>
      <c r="E97" t="s">
        <v>472</v>
      </c>
      <c r="F97" t="s">
        <v>488</v>
      </c>
      <c r="G97" t="s">
        <v>475</v>
      </c>
    </row>
    <row r="99" spans="1:7" x14ac:dyDescent="0.15">
      <c r="B99" t="s">
        <v>428</v>
      </c>
    </row>
    <row r="100" spans="1:7" x14ac:dyDescent="0.15">
      <c r="C100" t="s">
        <v>407</v>
      </c>
    </row>
    <row r="101" spans="1:7" x14ac:dyDescent="0.15">
      <c r="C101" t="s">
        <v>408</v>
      </c>
    </row>
    <row r="102" spans="1:7" x14ac:dyDescent="0.15">
      <c r="C102" t="s">
        <v>409</v>
      </c>
    </row>
    <row r="103" spans="1:7" x14ac:dyDescent="0.15">
      <c r="C103" t="s">
        <v>419</v>
      </c>
    </row>
    <row r="105" spans="1:7" x14ac:dyDescent="0.15">
      <c r="A105" t="s">
        <v>26</v>
      </c>
    </row>
    <row r="106" spans="1:7" x14ac:dyDescent="0.15">
      <c r="B106" t="s">
        <v>420</v>
      </c>
    </row>
    <row r="107" spans="1:7" x14ac:dyDescent="0.15">
      <c r="A107" t="s">
        <v>216</v>
      </c>
    </row>
    <row r="108" spans="1:7" x14ac:dyDescent="0.15">
      <c r="B108" t="s">
        <v>421</v>
      </c>
    </row>
    <row r="109" spans="1:7" x14ac:dyDescent="0.15">
      <c r="B109" t="s">
        <v>423</v>
      </c>
    </row>
    <row r="110" spans="1:7" x14ac:dyDescent="0.15">
      <c r="B110" t="s">
        <v>440</v>
      </c>
    </row>
    <row r="111" spans="1:7" x14ac:dyDescent="0.15">
      <c r="B111" t="s">
        <v>422</v>
      </c>
    </row>
    <row r="112" spans="1:7" x14ac:dyDescent="0.15">
      <c r="B112" t="s">
        <v>424</v>
      </c>
    </row>
    <row r="113" spans="1:3" x14ac:dyDescent="0.15">
      <c r="B113" t="s">
        <v>425</v>
      </c>
    </row>
    <row r="114" spans="1:3" x14ac:dyDescent="0.15">
      <c r="B114" t="s">
        <v>426</v>
      </c>
      <c r="C114" s="2"/>
    </row>
    <row r="115" spans="1:3" x14ac:dyDescent="0.15">
      <c r="A115" t="s">
        <v>430</v>
      </c>
    </row>
    <row r="116" spans="1:3" x14ac:dyDescent="0.15">
      <c r="B116" t="s">
        <v>429</v>
      </c>
    </row>
    <row r="117" spans="1:3" x14ac:dyDescent="0.15">
      <c r="B117" t="s">
        <v>435</v>
      </c>
    </row>
    <row r="118" spans="1:3" x14ac:dyDescent="0.15">
      <c r="B118" t="s">
        <v>434</v>
      </c>
    </row>
    <row r="120" spans="1:3" x14ac:dyDescent="0.15">
      <c r="A120" t="s">
        <v>431</v>
      </c>
    </row>
    <row r="121" spans="1:3" x14ac:dyDescent="0.15">
      <c r="B121" t="s">
        <v>436</v>
      </c>
    </row>
    <row r="122" spans="1:3" x14ac:dyDescent="0.15">
      <c r="B122" t="s">
        <v>432</v>
      </c>
    </row>
    <row r="123" spans="1:3" x14ac:dyDescent="0.15">
      <c r="B123" t="s">
        <v>437</v>
      </c>
    </row>
    <row r="124" spans="1:3" x14ac:dyDescent="0.15">
      <c r="C124" t="s">
        <v>443</v>
      </c>
    </row>
    <row r="125" spans="1:3" x14ac:dyDescent="0.15">
      <c r="C125" t="s">
        <v>438</v>
      </c>
    </row>
    <row r="126" spans="1:3" x14ac:dyDescent="0.15">
      <c r="C126" t="s">
        <v>439</v>
      </c>
    </row>
    <row r="127" spans="1:3" x14ac:dyDescent="0.15">
      <c r="C127" t="s">
        <v>442</v>
      </c>
    </row>
    <row r="128" spans="1:3" x14ac:dyDescent="0.15">
      <c r="A128" t="s">
        <v>12</v>
      </c>
    </row>
    <row r="129" spans="1:3" x14ac:dyDescent="0.15">
      <c r="B129" t="s">
        <v>433</v>
      </c>
    </row>
    <row r="131" spans="1:3" x14ac:dyDescent="0.15">
      <c r="B131" t="s">
        <v>151</v>
      </c>
    </row>
    <row r="132" spans="1:3" x14ac:dyDescent="0.15">
      <c r="B132" t="s">
        <v>152</v>
      </c>
    </row>
    <row r="134" spans="1:3" x14ac:dyDescent="0.15">
      <c r="A134" t="s">
        <v>444</v>
      </c>
    </row>
    <row r="135" spans="1:3" x14ac:dyDescent="0.15">
      <c r="B135" t="s">
        <v>445</v>
      </c>
    </row>
    <row r="136" spans="1:3" x14ac:dyDescent="0.15">
      <c r="B136" t="s">
        <v>446</v>
      </c>
    </row>
    <row r="137" spans="1:3" x14ac:dyDescent="0.15">
      <c r="B137" t="s">
        <v>449</v>
      </c>
    </row>
    <row r="138" spans="1:3" x14ac:dyDescent="0.15">
      <c r="B138" t="s">
        <v>447</v>
      </c>
    </row>
    <row r="139" spans="1:3" x14ac:dyDescent="0.15">
      <c r="B139" t="s">
        <v>448</v>
      </c>
    </row>
    <row r="141" spans="1:3" x14ac:dyDescent="0.15">
      <c r="A141" t="s">
        <v>450</v>
      </c>
    </row>
    <row r="142" spans="1:3" x14ac:dyDescent="0.15">
      <c r="B142" t="s">
        <v>451</v>
      </c>
    </row>
    <row r="143" spans="1:3" x14ac:dyDescent="0.15">
      <c r="B143" t="s">
        <v>454</v>
      </c>
    </row>
    <row r="144" spans="1:3" x14ac:dyDescent="0.15">
      <c r="C144" t="s">
        <v>455</v>
      </c>
    </row>
    <row r="145" spans="2:3" x14ac:dyDescent="0.15">
      <c r="B145" t="s">
        <v>452</v>
      </c>
    </row>
    <row r="146" spans="2:3" x14ac:dyDescent="0.15">
      <c r="C146" t="s">
        <v>441</v>
      </c>
    </row>
    <row r="147" spans="2:3" x14ac:dyDescent="0.15">
      <c r="C147" t="s">
        <v>438</v>
      </c>
    </row>
    <row r="148" spans="2:3" x14ac:dyDescent="0.15">
      <c r="C148" t="s">
        <v>439</v>
      </c>
    </row>
    <row r="149" spans="2:3" x14ac:dyDescent="0.15">
      <c r="C149" t="s">
        <v>453</v>
      </c>
    </row>
    <row r="150" spans="2:3" x14ac:dyDescent="0.15">
      <c r="B150" t="s">
        <v>162</v>
      </c>
    </row>
    <row r="152" spans="2:3" x14ac:dyDescent="0.15">
      <c r="B152" t="s">
        <v>163</v>
      </c>
    </row>
    <row r="153" spans="2:3" x14ac:dyDescent="0.15">
      <c r="B153" t="s">
        <v>164</v>
      </c>
    </row>
    <row r="155" spans="2:3" x14ac:dyDescent="0.15">
      <c r="B155" t="s">
        <v>165</v>
      </c>
    </row>
    <row r="156" spans="2:3" x14ac:dyDescent="0.15">
      <c r="B156" t="s">
        <v>166</v>
      </c>
    </row>
    <row r="157" spans="2:3" x14ac:dyDescent="0.15">
      <c r="B157" t="s">
        <v>167</v>
      </c>
    </row>
    <row r="158" spans="2:3" x14ac:dyDescent="0.15">
      <c r="B158" t="s">
        <v>168</v>
      </c>
    </row>
    <row r="159" spans="2:3" x14ac:dyDescent="0.15">
      <c r="B159" t="s">
        <v>169</v>
      </c>
    </row>
    <row r="160" spans="2:3" x14ac:dyDescent="0.15">
      <c r="B160" t="s">
        <v>170</v>
      </c>
    </row>
    <row r="162" spans="2:7" x14ac:dyDescent="0.15">
      <c r="C162" t="s">
        <v>4</v>
      </c>
      <c r="D162" t="s">
        <v>25</v>
      </c>
      <c r="E162" t="s">
        <v>21</v>
      </c>
      <c r="F162" t="s">
        <v>28</v>
      </c>
      <c r="G162" t="s">
        <v>405</v>
      </c>
    </row>
    <row r="163" spans="2:7" x14ac:dyDescent="0.15">
      <c r="C163" t="s">
        <v>485</v>
      </c>
      <c r="D163" t="s">
        <v>479</v>
      </c>
      <c r="E163" t="s">
        <v>480</v>
      </c>
      <c r="F163" t="s">
        <v>481</v>
      </c>
      <c r="G163" t="s">
        <v>483</v>
      </c>
    </row>
    <row r="164" spans="2:7" x14ac:dyDescent="0.15">
      <c r="C164" t="s">
        <v>485</v>
      </c>
      <c r="D164" t="s">
        <v>485</v>
      </c>
      <c r="E164" t="s">
        <v>485</v>
      </c>
      <c r="F164" t="s">
        <v>481</v>
      </c>
      <c r="G164" t="s">
        <v>485</v>
      </c>
    </row>
    <row r="165" spans="2:7" x14ac:dyDescent="0.15">
      <c r="C165" t="s">
        <v>484</v>
      </c>
      <c r="D165" t="s">
        <v>493</v>
      </c>
      <c r="E165" t="s">
        <v>485</v>
      </c>
      <c r="F165" t="s">
        <v>482</v>
      </c>
      <c r="G165" t="s">
        <v>484</v>
      </c>
    </row>
    <row r="166" spans="2:7" x14ac:dyDescent="0.15">
      <c r="C166" t="s">
        <v>467</v>
      </c>
      <c r="D166" t="s">
        <v>467</v>
      </c>
      <c r="E166" t="s">
        <v>467</v>
      </c>
      <c r="F166" t="s">
        <v>467</v>
      </c>
      <c r="G166" t="s">
        <v>467</v>
      </c>
    </row>
    <row r="167" spans="2:7" x14ac:dyDescent="0.15">
      <c r="C167" t="s">
        <v>468</v>
      </c>
      <c r="D167" t="s">
        <v>468</v>
      </c>
      <c r="E167" t="s">
        <v>469</v>
      </c>
      <c r="F167" t="s">
        <v>471</v>
      </c>
      <c r="G167" t="s">
        <v>470</v>
      </c>
    </row>
    <row r="168" spans="2:7" x14ac:dyDescent="0.15">
      <c r="C168" t="s">
        <v>473</v>
      </c>
      <c r="D168" t="s">
        <v>473</v>
      </c>
      <c r="E168" t="s">
        <v>473</v>
      </c>
      <c r="F168" t="s">
        <v>473</v>
      </c>
      <c r="G168" t="s">
        <v>473</v>
      </c>
    </row>
    <row r="169" spans="2:7" x14ac:dyDescent="0.15">
      <c r="C169" t="s">
        <v>475</v>
      </c>
      <c r="D169" t="s">
        <v>488</v>
      </c>
      <c r="E169" t="s">
        <v>487</v>
      </c>
      <c r="G169" t="s">
        <v>478</v>
      </c>
    </row>
    <row r="170" spans="2:7" x14ac:dyDescent="0.15">
      <c r="C170" t="s">
        <v>476</v>
      </c>
      <c r="D170" t="s">
        <v>486</v>
      </c>
      <c r="E170" t="s">
        <v>477</v>
      </c>
      <c r="F170" t="s">
        <v>472</v>
      </c>
      <c r="G170" t="s">
        <v>474</v>
      </c>
    </row>
    <row r="172" spans="2:7" x14ac:dyDescent="0.15">
      <c r="B172" t="s">
        <v>490</v>
      </c>
    </row>
    <row r="173" spans="2:7" x14ac:dyDescent="0.15">
      <c r="B173" t="s">
        <v>489</v>
      </c>
    </row>
    <row r="174" spans="2:7" x14ac:dyDescent="0.15">
      <c r="B174" t="s">
        <v>494</v>
      </c>
    </row>
    <row r="175" spans="2:7" x14ac:dyDescent="0.15">
      <c r="B175" t="s">
        <v>456</v>
      </c>
    </row>
    <row r="176" spans="2:7" x14ac:dyDescent="0.15">
      <c r="B176" t="s">
        <v>457</v>
      </c>
    </row>
    <row r="177" spans="2:2" x14ac:dyDescent="0.15">
      <c r="B177" t="s">
        <v>458</v>
      </c>
    </row>
    <row r="178" spans="2:2" x14ac:dyDescent="0.15">
      <c r="B178" t="s">
        <v>459</v>
      </c>
    </row>
    <row r="180" spans="2:2" x14ac:dyDescent="0.15">
      <c r="B180" t="s">
        <v>179</v>
      </c>
    </row>
    <row r="181" spans="2:2" x14ac:dyDescent="0.15">
      <c r="B181" t="s">
        <v>460</v>
      </c>
    </row>
    <row r="182" spans="2:2" x14ac:dyDescent="0.15">
      <c r="B182" t="s">
        <v>461</v>
      </c>
    </row>
    <row r="183" spans="2:2" x14ac:dyDescent="0.15">
      <c r="B183" t="s">
        <v>491</v>
      </c>
    </row>
    <row r="184" spans="2:2" x14ac:dyDescent="0.15">
      <c r="B184" t="s">
        <v>492</v>
      </c>
    </row>
    <row r="185" spans="2:2" x14ac:dyDescent="0.15">
      <c r="B185" t="s">
        <v>462</v>
      </c>
    </row>
    <row r="186" spans="2:2" x14ac:dyDescent="0.15">
      <c r="B186" t="s">
        <v>463</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workbookViewId="0">
      <selection activeCell="F48" sqref="F48"/>
    </sheetView>
  </sheetViews>
  <sheetFormatPr defaultRowHeight="13.5" x14ac:dyDescent="0.15"/>
  <cols>
    <col min="1" max="1" width="12.625" customWidth="1"/>
    <col min="2" max="2" width="9.625" customWidth="1"/>
    <col min="3" max="5" width="6.625" customWidth="1"/>
    <col min="6" max="6" width="3.625" customWidth="1"/>
  </cols>
  <sheetData>
    <row r="1" spans="1:15" x14ac:dyDescent="0.15">
      <c r="C1" t="s">
        <v>30</v>
      </c>
      <c r="D1" t="s">
        <v>31</v>
      </c>
      <c r="E1" t="s">
        <v>184</v>
      </c>
      <c r="H1" s="1"/>
      <c r="I1" s="1">
        <v>1</v>
      </c>
      <c r="J1" s="1">
        <v>2</v>
      </c>
      <c r="K1" s="1">
        <v>3</v>
      </c>
      <c r="L1" s="1">
        <v>4</v>
      </c>
      <c r="M1" s="1">
        <v>5</v>
      </c>
      <c r="N1" s="1">
        <v>6</v>
      </c>
      <c r="O1" s="1"/>
    </row>
    <row r="2" spans="1:15" x14ac:dyDescent="0.15">
      <c r="A2" t="s">
        <v>32</v>
      </c>
      <c r="C2">
        <v>2100</v>
      </c>
      <c r="E2">
        <v>2100</v>
      </c>
      <c r="H2" s="7"/>
      <c r="I2" s="7"/>
      <c r="J2" s="7"/>
      <c r="K2" s="7"/>
      <c r="L2" s="7"/>
      <c r="M2" s="7"/>
      <c r="N2" s="7"/>
      <c r="O2" s="7"/>
    </row>
    <row r="3" spans="1:15" x14ac:dyDescent="0.15">
      <c r="A3" t="s">
        <v>26</v>
      </c>
      <c r="D3">
        <v>300</v>
      </c>
      <c r="E3">
        <f t="shared" ref="E3:E41" si="0">E2+C:C-D:D</f>
        <v>1800</v>
      </c>
      <c r="H3" s="7"/>
      <c r="I3" s="7" t="s">
        <v>4</v>
      </c>
      <c r="J3" s="7"/>
      <c r="K3" s="7"/>
      <c r="L3" s="7"/>
      <c r="M3" s="7"/>
      <c r="N3" s="7"/>
      <c r="O3" s="7"/>
    </row>
    <row r="4" spans="1:15" x14ac:dyDescent="0.15">
      <c r="A4" t="s">
        <v>190</v>
      </c>
      <c r="B4" t="s">
        <v>5</v>
      </c>
      <c r="D4">
        <v>100</v>
      </c>
      <c r="E4">
        <f t="shared" si="0"/>
        <v>1700</v>
      </c>
      <c r="H4" s="7" t="s">
        <v>5</v>
      </c>
      <c r="I4" s="7" t="str">
        <f>I3</f>
        <v>カタリナ</v>
      </c>
      <c r="J4" s="7" t="s">
        <v>6</v>
      </c>
      <c r="K4" s="7" t="s">
        <v>7</v>
      </c>
      <c r="L4" s="7"/>
      <c r="M4" s="7"/>
      <c r="N4" s="7"/>
      <c r="O4" s="7"/>
    </row>
    <row r="5" spans="1:15" x14ac:dyDescent="0.15">
      <c r="A5" t="s">
        <v>22</v>
      </c>
      <c r="D5">
        <v>1000</v>
      </c>
      <c r="E5">
        <f t="shared" si="0"/>
        <v>700</v>
      </c>
      <c r="H5" s="7" t="s">
        <v>12</v>
      </c>
      <c r="I5" s="7" t="str">
        <f t="shared" ref="I5:N20" si="1">I4</f>
        <v>カタリナ</v>
      </c>
      <c r="J5" s="7" t="s">
        <v>6</v>
      </c>
      <c r="K5" s="7" t="s">
        <v>7</v>
      </c>
      <c r="L5" s="7" t="s">
        <v>8</v>
      </c>
      <c r="M5" s="7"/>
      <c r="N5" s="7"/>
      <c r="O5" s="7"/>
    </row>
    <row r="6" spans="1:15" x14ac:dyDescent="0.15">
      <c r="A6" t="s">
        <v>191</v>
      </c>
      <c r="B6" t="s">
        <v>192</v>
      </c>
      <c r="D6">
        <v>100</v>
      </c>
      <c r="E6">
        <f t="shared" si="0"/>
        <v>600</v>
      </c>
      <c r="H6" s="7" t="s">
        <v>26</v>
      </c>
      <c r="I6" s="7" t="str">
        <f t="shared" si="1"/>
        <v>カタリナ</v>
      </c>
      <c r="J6" s="7" t="str">
        <f t="shared" si="1"/>
        <v>ハリード</v>
      </c>
      <c r="K6" s="7" t="str">
        <f t="shared" si="1"/>
        <v>エレン</v>
      </c>
      <c r="L6" s="7" t="str">
        <f t="shared" si="1"/>
        <v>ノーラ</v>
      </c>
      <c r="M6" s="7" t="s">
        <v>25</v>
      </c>
      <c r="N6" s="7"/>
      <c r="O6" s="7"/>
    </row>
    <row r="7" spans="1:15" x14ac:dyDescent="0.15">
      <c r="A7" t="s">
        <v>185</v>
      </c>
      <c r="D7">
        <v>500</v>
      </c>
      <c r="E7">
        <f t="shared" si="0"/>
        <v>100</v>
      </c>
      <c r="H7" s="7" t="s">
        <v>15</v>
      </c>
      <c r="I7" s="7" t="str">
        <f t="shared" si="1"/>
        <v>カタリナ</v>
      </c>
      <c r="J7" s="7" t="str">
        <f t="shared" si="1"/>
        <v>ハリード</v>
      </c>
      <c r="K7" s="7" t="str">
        <f t="shared" si="1"/>
        <v>エレン</v>
      </c>
      <c r="L7" s="7" t="str">
        <f t="shared" si="1"/>
        <v>ノーラ</v>
      </c>
      <c r="M7" s="7" t="str">
        <f t="shared" si="1"/>
        <v>ロビン</v>
      </c>
      <c r="N7" s="7" t="s">
        <v>14</v>
      </c>
      <c r="O7" s="7"/>
    </row>
    <row r="8" spans="1:15" x14ac:dyDescent="0.15">
      <c r="A8" t="s">
        <v>186</v>
      </c>
      <c r="D8">
        <v>100</v>
      </c>
      <c r="E8">
        <f t="shared" si="0"/>
        <v>0</v>
      </c>
      <c r="H8" s="7" t="s">
        <v>12</v>
      </c>
      <c r="I8" s="7" t="str">
        <f t="shared" si="1"/>
        <v>カタリナ</v>
      </c>
      <c r="J8" s="7" t="str">
        <f t="shared" si="1"/>
        <v>ハリード</v>
      </c>
      <c r="K8" s="7" t="s">
        <v>11</v>
      </c>
      <c r="L8" s="7" t="str">
        <f t="shared" si="1"/>
        <v>ノーラ</v>
      </c>
      <c r="M8" s="7" t="str">
        <f t="shared" si="1"/>
        <v>ロビン</v>
      </c>
      <c r="N8" s="7" t="str">
        <f t="shared" si="1"/>
        <v>ウンディーネ</v>
      </c>
      <c r="O8" s="7"/>
    </row>
    <row r="9" spans="1:15" x14ac:dyDescent="0.15">
      <c r="A9" t="s">
        <v>187</v>
      </c>
      <c r="C9">
        <v>10000</v>
      </c>
      <c r="E9">
        <f t="shared" si="0"/>
        <v>10000</v>
      </c>
      <c r="G9" s="8"/>
      <c r="H9" s="7"/>
      <c r="I9" s="7" t="str">
        <f t="shared" si="1"/>
        <v>カタリナ</v>
      </c>
      <c r="J9" s="7" t="str">
        <f t="shared" si="1"/>
        <v>ハリード</v>
      </c>
      <c r="K9" s="7" t="s">
        <v>9</v>
      </c>
      <c r="L9" s="7" t="str">
        <f t="shared" si="1"/>
        <v>ノーラ</v>
      </c>
      <c r="M9" s="7" t="str">
        <f t="shared" si="1"/>
        <v>ロビン</v>
      </c>
      <c r="N9" s="7" t="str">
        <f t="shared" si="1"/>
        <v>ウンディーネ</v>
      </c>
      <c r="O9" s="7"/>
    </row>
    <row r="10" spans="1:15" x14ac:dyDescent="0.15">
      <c r="A10" t="s">
        <v>17</v>
      </c>
      <c r="D10">
        <v>200</v>
      </c>
      <c r="E10">
        <f t="shared" si="0"/>
        <v>9800</v>
      </c>
      <c r="H10" s="7"/>
      <c r="I10" s="7" t="str">
        <f t="shared" si="1"/>
        <v>カタリナ</v>
      </c>
      <c r="J10" s="7" t="str">
        <f t="shared" si="1"/>
        <v>ハリード</v>
      </c>
      <c r="K10" s="7" t="s">
        <v>11</v>
      </c>
      <c r="L10" s="7" t="str">
        <f t="shared" si="1"/>
        <v>ノーラ</v>
      </c>
      <c r="M10" s="7" t="str">
        <f t="shared" si="1"/>
        <v>ロビン</v>
      </c>
      <c r="N10" s="7" t="str">
        <f t="shared" si="1"/>
        <v>ウンディーネ</v>
      </c>
      <c r="O10" s="7"/>
    </row>
    <row r="11" spans="1:15" x14ac:dyDescent="0.15">
      <c r="A11" t="s">
        <v>193</v>
      </c>
      <c r="B11" t="s">
        <v>13</v>
      </c>
      <c r="D11">
        <v>1500</v>
      </c>
      <c r="E11">
        <f t="shared" si="0"/>
        <v>8300</v>
      </c>
      <c r="H11" s="7" t="s">
        <v>22</v>
      </c>
      <c r="I11" s="7" t="str">
        <f t="shared" si="1"/>
        <v>カタリナ</v>
      </c>
      <c r="J11" s="7" t="str">
        <f t="shared" si="1"/>
        <v>ハリード</v>
      </c>
      <c r="K11" s="7" t="s">
        <v>16</v>
      </c>
      <c r="L11" s="7" t="s">
        <v>11</v>
      </c>
      <c r="M11" s="7" t="str">
        <f t="shared" si="1"/>
        <v>ロビン</v>
      </c>
      <c r="N11" s="7" t="str">
        <f t="shared" si="1"/>
        <v>ウンディーネ</v>
      </c>
      <c r="O11" s="7"/>
    </row>
    <row r="12" spans="1:15" x14ac:dyDescent="0.15">
      <c r="A12" t="s">
        <v>188</v>
      </c>
      <c r="C12">
        <v>2000</v>
      </c>
      <c r="E12">
        <f t="shared" si="0"/>
        <v>10300</v>
      </c>
      <c r="H12" s="7"/>
      <c r="I12" s="7" t="str">
        <f t="shared" si="1"/>
        <v>カタリナ</v>
      </c>
      <c r="J12" s="7" t="str">
        <f t="shared" si="1"/>
        <v>ハリード</v>
      </c>
      <c r="K12" s="7" t="s">
        <v>16</v>
      </c>
      <c r="L12" s="7"/>
      <c r="M12" s="7" t="str">
        <f t="shared" si="1"/>
        <v>ロビン</v>
      </c>
      <c r="N12" s="7" t="str">
        <f t="shared" si="1"/>
        <v>ウンディーネ</v>
      </c>
      <c r="O12" s="7"/>
    </row>
    <row r="13" spans="1:15" x14ac:dyDescent="0.15">
      <c r="A13" t="s">
        <v>189</v>
      </c>
      <c r="C13">
        <v>5000</v>
      </c>
      <c r="E13">
        <f t="shared" si="0"/>
        <v>15300</v>
      </c>
      <c r="H13" s="7" t="s">
        <v>20</v>
      </c>
      <c r="I13" s="7" t="str">
        <f t="shared" si="1"/>
        <v>カタリナ</v>
      </c>
      <c r="J13" s="7" t="s">
        <v>21</v>
      </c>
      <c r="K13" s="7" t="str">
        <f t="shared" si="1"/>
        <v>ハーマン</v>
      </c>
      <c r="L13" s="7"/>
      <c r="M13" s="7" t="str">
        <f t="shared" si="1"/>
        <v>ロビン</v>
      </c>
      <c r="N13" s="7" t="str">
        <f t="shared" si="1"/>
        <v>ウンディーネ</v>
      </c>
      <c r="O13" s="7"/>
    </row>
    <row r="14" spans="1:15" x14ac:dyDescent="0.15">
      <c r="A14" t="s">
        <v>195</v>
      </c>
      <c r="B14" t="s">
        <v>3</v>
      </c>
      <c r="D14">
        <v>600</v>
      </c>
      <c r="E14">
        <f t="shared" si="0"/>
        <v>14700</v>
      </c>
      <c r="H14" s="7" t="s">
        <v>18</v>
      </c>
      <c r="I14" s="7" t="str">
        <f t="shared" si="1"/>
        <v>カタリナ</v>
      </c>
      <c r="J14" s="7" t="str">
        <f t="shared" si="1"/>
        <v>ボストン</v>
      </c>
      <c r="K14" s="7" t="str">
        <f t="shared" si="1"/>
        <v>ハーマン</v>
      </c>
      <c r="L14" s="7"/>
      <c r="M14" s="7" t="s">
        <v>19</v>
      </c>
      <c r="N14" s="7" t="str">
        <f t="shared" si="1"/>
        <v>ウンディーネ</v>
      </c>
      <c r="O14" s="7"/>
    </row>
    <row r="15" spans="1:15" x14ac:dyDescent="0.15">
      <c r="A15" t="s">
        <v>197</v>
      </c>
      <c r="B15" t="s">
        <v>3</v>
      </c>
      <c r="D15">
        <v>400</v>
      </c>
      <c r="E15">
        <f t="shared" si="0"/>
        <v>14300</v>
      </c>
      <c r="H15" s="7"/>
      <c r="I15" s="7" t="str">
        <f t="shared" si="1"/>
        <v>カタリナ</v>
      </c>
      <c r="J15" s="7" t="str">
        <f t="shared" si="1"/>
        <v>ボストン</v>
      </c>
      <c r="K15" s="7" t="s">
        <v>16</v>
      </c>
      <c r="L15" s="7"/>
      <c r="M15" s="7" t="s">
        <v>25</v>
      </c>
      <c r="N15" s="7" t="str">
        <f t="shared" si="1"/>
        <v>ウンディーネ</v>
      </c>
      <c r="O15" s="7"/>
    </row>
    <row r="16" spans="1:15" x14ac:dyDescent="0.15">
      <c r="A16" t="s">
        <v>193</v>
      </c>
      <c r="B16" t="s">
        <v>14</v>
      </c>
      <c r="D16">
        <v>1500</v>
      </c>
      <c r="E16">
        <f t="shared" si="0"/>
        <v>12800</v>
      </c>
      <c r="H16" s="7" t="s">
        <v>24</v>
      </c>
      <c r="I16" s="7" t="str">
        <f t="shared" si="1"/>
        <v>カタリナ</v>
      </c>
      <c r="J16" s="7" t="str">
        <f t="shared" si="1"/>
        <v>ボストン</v>
      </c>
      <c r="K16" s="7" t="str">
        <f t="shared" si="1"/>
        <v>ハーマン</v>
      </c>
      <c r="L16" s="7" t="s">
        <v>23</v>
      </c>
      <c r="M16" s="7" t="str">
        <f t="shared" ref="M16" si="2">M15</f>
        <v>ロビン</v>
      </c>
      <c r="N16" s="7" t="s">
        <v>14</v>
      </c>
      <c r="O16" s="7"/>
    </row>
    <row r="17" spans="1:15" x14ac:dyDescent="0.15">
      <c r="A17" t="s">
        <v>196</v>
      </c>
      <c r="B17" t="s">
        <v>14</v>
      </c>
      <c r="D17">
        <v>600</v>
      </c>
      <c r="E17">
        <f t="shared" si="0"/>
        <v>12200</v>
      </c>
      <c r="H17" s="7" t="s">
        <v>12</v>
      </c>
      <c r="I17" s="7" t="str">
        <f t="shared" si="1"/>
        <v>カタリナ</v>
      </c>
      <c r="J17" s="7" t="str">
        <f t="shared" si="1"/>
        <v>ボストン</v>
      </c>
      <c r="K17" s="7" t="str">
        <f t="shared" si="1"/>
        <v>ハーマン</v>
      </c>
      <c r="L17" s="7" t="str">
        <f t="shared" si="1"/>
        <v>バイメイニャン</v>
      </c>
      <c r="M17" s="7" t="str">
        <f t="shared" si="1"/>
        <v>ロビン</v>
      </c>
      <c r="N17" s="7" t="str">
        <f t="shared" si="1"/>
        <v>ウンディーネ</v>
      </c>
      <c r="O17" s="7"/>
    </row>
    <row r="18" spans="1:15" x14ac:dyDescent="0.15">
      <c r="A18" t="s">
        <v>211</v>
      </c>
      <c r="C18">
        <v>5000</v>
      </c>
      <c r="E18">
        <f t="shared" si="0"/>
        <v>17200</v>
      </c>
      <c r="H18" s="1"/>
      <c r="I18" s="7" t="str">
        <f t="shared" si="1"/>
        <v>カタリナ</v>
      </c>
      <c r="J18" s="7" t="str">
        <f t="shared" si="1"/>
        <v>ボストン</v>
      </c>
      <c r="K18" s="7" t="str">
        <f t="shared" si="1"/>
        <v>ハーマン</v>
      </c>
      <c r="L18" s="7" t="str">
        <f t="shared" si="1"/>
        <v>バイメイニャン</v>
      </c>
      <c r="M18" s="7" t="str">
        <f t="shared" si="1"/>
        <v>ロビン</v>
      </c>
      <c r="N18" s="7" t="str">
        <f t="shared" si="1"/>
        <v>ウンディーネ</v>
      </c>
      <c r="O18" s="1"/>
    </row>
    <row r="19" spans="1:15" x14ac:dyDescent="0.15">
      <c r="A19" t="s">
        <v>208</v>
      </c>
      <c r="B19" t="s">
        <v>204</v>
      </c>
      <c r="C19">
        <v>600</v>
      </c>
      <c r="E19">
        <f t="shared" si="0"/>
        <v>17800</v>
      </c>
      <c r="H19" s="1" t="s">
        <v>27</v>
      </c>
      <c r="I19" s="7" t="str">
        <f t="shared" si="1"/>
        <v>カタリナ</v>
      </c>
      <c r="J19" s="7" t="str">
        <f t="shared" si="1"/>
        <v>ボストン</v>
      </c>
      <c r="K19" s="1" t="s">
        <v>28</v>
      </c>
      <c r="L19" s="7" t="str">
        <f t="shared" si="1"/>
        <v>バイメイニャン</v>
      </c>
      <c r="M19" s="7" t="str">
        <f t="shared" si="1"/>
        <v>ロビン</v>
      </c>
      <c r="N19" s="7" t="str">
        <f t="shared" si="1"/>
        <v>ウンディーネ</v>
      </c>
      <c r="O19" s="1"/>
    </row>
    <row r="20" spans="1:15" x14ac:dyDescent="0.15">
      <c r="A20" t="s">
        <v>210</v>
      </c>
      <c r="D20">
        <v>1200</v>
      </c>
      <c r="E20">
        <f t="shared" si="0"/>
        <v>16600</v>
      </c>
      <c r="H20" s="1" t="s">
        <v>406</v>
      </c>
      <c r="I20" s="7" t="str">
        <f t="shared" si="1"/>
        <v>カタリナ</v>
      </c>
      <c r="J20" s="7" t="str">
        <f t="shared" si="1"/>
        <v>ボストン</v>
      </c>
      <c r="K20" s="7" t="str">
        <f t="shared" si="1"/>
        <v>ブラック</v>
      </c>
      <c r="L20" s="7" t="str">
        <f t="shared" si="1"/>
        <v>バイメイニャン</v>
      </c>
      <c r="M20" s="7" t="str">
        <f t="shared" si="1"/>
        <v>ロビン</v>
      </c>
      <c r="N20" s="1" t="s">
        <v>11</v>
      </c>
      <c r="O20" s="1"/>
    </row>
    <row r="21" spans="1:15" x14ac:dyDescent="0.15">
      <c r="A21" t="s">
        <v>203</v>
      </c>
      <c r="B21" t="s">
        <v>204</v>
      </c>
      <c r="C21">
        <v>2000</v>
      </c>
      <c r="E21">
        <f t="shared" si="0"/>
        <v>18600</v>
      </c>
      <c r="H21" s="1"/>
      <c r="I21" s="7" t="str">
        <f t="shared" ref="I21:N23" si="3">I20</f>
        <v>カタリナ</v>
      </c>
      <c r="J21" s="7" t="str">
        <f t="shared" si="3"/>
        <v>ボストン</v>
      </c>
      <c r="K21" s="7" t="str">
        <f t="shared" si="3"/>
        <v>ブラック</v>
      </c>
      <c r="L21" s="7" t="str">
        <f t="shared" si="3"/>
        <v>バイメイニャン</v>
      </c>
      <c r="M21" s="7" t="str">
        <f t="shared" si="3"/>
        <v>ロビン</v>
      </c>
      <c r="N21" s="1" t="s">
        <v>405</v>
      </c>
      <c r="O21" s="1"/>
    </row>
    <row r="22" spans="1:15" x14ac:dyDescent="0.15">
      <c r="A22" t="s">
        <v>197</v>
      </c>
      <c r="B22" t="s">
        <v>16</v>
      </c>
      <c r="D22">
        <v>400</v>
      </c>
      <c r="E22">
        <f t="shared" si="0"/>
        <v>18200</v>
      </c>
      <c r="H22" s="1" t="s">
        <v>12</v>
      </c>
      <c r="I22" s="7" t="str">
        <f t="shared" si="3"/>
        <v>カタリナ</v>
      </c>
      <c r="J22" s="7" t="str">
        <f t="shared" si="3"/>
        <v>ボストン</v>
      </c>
      <c r="K22" s="7" t="str">
        <f t="shared" si="3"/>
        <v>ブラック</v>
      </c>
      <c r="L22" s="7" t="str">
        <f t="shared" si="3"/>
        <v>バイメイニャン</v>
      </c>
      <c r="M22" s="7" t="str">
        <f t="shared" si="3"/>
        <v>ロビン</v>
      </c>
      <c r="N22" s="7" t="str">
        <f t="shared" si="3"/>
        <v>ぞう</v>
      </c>
      <c r="O22" s="1"/>
    </row>
    <row r="23" spans="1:15" x14ac:dyDescent="0.15">
      <c r="A23" t="s">
        <v>200</v>
      </c>
      <c r="B23" t="s">
        <v>14</v>
      </c>
      <c r="D23">
        <v>300</v>
      </c>
      <c r="E23">
        <f t="shared" si="0"/>
        <v>17900</v>
      </c>
      <c r="H23" s="1" t="s">
        <v>5</v>
      </c>
      <c r="I23" s="7" t="str">
        <f t="shared" si="3"/>
        <v>カタリナ</v>
      </c>
      <c r="J23" s="7" t="str">
        <f t="shared" si="3"/>
        <v>ボストン</v>
      </c>
      <c r="K23" s="7" t="str">
        <f t="shared" si="3"/>
        <v>ブラック</v>
      </c>
      <c r="L23" s="1" t="s">
        <v>29</v>
      </c>
      <c r="M23" s="7" t="str">
        <f t="shared" si="3"/>
        <v>ロビン</v>
      </c>
      <c r="N23" s="7" t="str">
        <f t="shared" si="3"/>
        <v>ぞう</v>
      </c>
      <c r="O23" s="1"/>
    </row>
    <row r="24" spans="1:15" x14ac:dyDescent="0.15">
      <c r="A24" t="s">
        <v>200</v>
      </c>
      <c r="B24" t="s">
        <v>13</v>
      </c>
      <c r="D24">
        <v>300</v>
      </c>
      <c r="E24">
        <f t="shared" si="0"/>
        <v>17600</v>
      </c>
      <c r="H24" s="1"/>
      <c r="I24" s="7"/>
      <c r="J24" s="1"/>
      <c r="K24" s="1"/>
      <c r="L24" s="1"/>
      <c r="M24" s="1"/>
      <c r="N24" s="1"/>
      <c r="O24" s="1"/>
    </row>
    <row r="25" spans="1:15" x14ac:dyDescent="0.15">
      <c r="A25" t="s">
        <v>268</v>
      </c>
      <c r="B25" t="s">
        <v>269</v>
      </c>
      <c r="C25">
        <v>2000</v>
      </c>
      <c r="E25">
        <f t="shared" si="0"/>
        <v>19600</v>
      </c>
      <c r="H25" s="1"/>
      <c r="I25" s="1"/>
      <c r="J25" s="1"/>
      <c r="K25" s="1"/>
      <c r="L25" s="1"/>
      <c r="M25" s="1"/>
      <c r="N25" s="1"/>
      <c r="O25" s="1"/>
    </row>
    <row r="26" spans="1:15" x14ac:dyDescent="0.15">
      <c r="A26" t="s">
        <v>199</v>
      </c>
      <c r="B26" t="s">
        <v>21</v>
      </c>
      <c r="D26">
        <v>9999</v>
      </c>
      <c r="E26">
        <f t="shared" si="0"/>
        <v>9601</v>
      </c>
    </row>
    <row r="27" spans="1:15" x14ac:dyDescent="0.15">
      <c r="A27" t="s">
        <v>206</v>
      </c>
      <c r="B27" t="s">
        <v>204</v>
      </c>
      <c r="C27">
        <v>3000</v>
      </c>
      <c r="E27">
        <f t="shared" si="0"/>
        <v>12601</v>
      </c>
    </row>
    <row r="28" spans="1:15" x14ac:dyDescent="0.15">
      <c r="A28" t="s">
        <v>205</v>
      </c>
      <c r="C28">
        <v>5000</v>
      </c>
      <c r="E28">
        <f t="shared" si="0"/>
        <v>17601</v>
      </c>
    </row>
    <row r="29" spans="1:15" x14ac:dyDescent="0.15">
      <c r="A29" t="s">
        <v>209</v>
      </c>
      <c r="C29">
        <v>1950</v>
      </c>
      <c r="E29">
        <f t="shared" si="0"/>
        <v>19551</v>
      </c>
    </row>
    <row r="30" spans="1:15" x14ac:dyDescent="0.15">
      <c r="A30" t="s">
        <v>197</v>
      </c>
      <c r="B30" t="s">
        <v>10</v>
      </c>
      <c r="D30">
        <v>400</v>
      </c>
      <c r="E30">
        <f t="shared" si="0"/>
        <v>19151</v>
      </c>
    </row>
    <row r="31" spans="1:15" x14ac:dyDescent="0.15">
      <c r="A31" t="s">
        <v>213</v>
      </c>
      <c r="D31">
        <v>3200</v>
      </c>
      <c r="E31">
        <f t="shared" si="0"/>
        <v>15951</v>
      </c>
    </row>
    <row r="32" spans="1:15" x14ac:dyDescent="0.15">
      <c r="A32" t="s">
        <v>270</v>
      </c>
      <c r="C32">
        <v>3000</v>
      </c>
      <c r="E32">
        <f t="shared" si="0"/>
        <v>18951</v>
      </c>
    </row>
    <row r="33" spans="1:5" x14ac:dyDescent="0.15">
      <c r="A33" t="s">
        <v>202</v>
      </c>
      <c r="D33">
        <v>8000</v>
      </c>
      <c r="E33">
        <f t="shared" si="0"/>
        <v>10951</v>
      </c>
    </row>
    <row r="34" spans="1:5" x14ac:dyDescent="0.15">
      <c r="A34" t="s">
        <v>207</v>
      </c>
      <c r="B34" t="s">
        <v>204</v>
      </c>
      <c r="C34">
        <v>3000</v>
      </c>
      <c r="E34">
        <f t="shared" si="0"/>
        <v>13951</v>
      </c>
    </row>
    <row r="35" spans="1:5" x14ac:dyDescent="0.15">
      <c r="A35" t="s">
        <v>198</v>
      </c>
      <c r="C35">
        <v>10000</v>
      </c>
      <c r="E35">
        <f t="shared" si="0"/>
        <v>23951</v>
      </c>
    </row>
    <row r="36" spans="1:5" x14ac:dyDescent="0.15">
      <c r="A36" t="s">
        <v>199</v>
      </c>
      <c r="B36" t="s">
        <v>13</v>
      </c>
      <c r="D36">
        <v>9999</v>
      </c>
      <c r="E36">
        <f t="shared" si="0"/>
        <v>13952</v>
      </c>
    </row>
    <row r="37" spans="1:5" x14ac:dyDescent="0.15">
      <c r="A37" t="s">
        <v>292</v>
      </c>
      <c r="D37">
        <v>3000</v>
      </c>
      <c r="E37">
        <f t="shared" si="0"/>
        <v>10952</v>
      </c>
    </row>
    <row r="38" spans="1:5" x14ac:dyDescent="0.15">
      <c r="A38" t="s">
        <v>212</v>
      </c>
      <c r="D38">
        <v>2400</v>
      </c>
      <c r="E38">
        <f t="shared" si="0"/>
        <v>8552</v>
      </c>
    </row>
    <row r="39" spans="1:5" x14ac:dyDescent="0.15">
      <c r="A39" t="s">
        <v>201</v>
      </c>
      <c r="C39">
        <v>20000</v>
      </c>
      <c r="E39">
        <f t="shared" si="0"/>
        <v>28552</v>
      </c>
    </row>
    <row r="40" spans="1:5" x14ac:dyDescent="0.15">
      <c r="A40" t="s">
        <v>199</v>
      </c>
      <c r="B40" t="s">
        <v>28</v>
      </c>
      <c r="D40">
        <v>9999</v>
      </c>
      <c r="E40">
        <f t="shared" si="0"/>
        <v>18553</v>
      </c>
    </row>
    <row r="41" spans="1:5" x14ac:dyDescent="0.15">
      <c r="A41" t="s">
        <v>199</v>
      </c>
      <c r="B41" t="s">
        <v>25</v>
      </c>
      <c r="D41">
        <v>9999</v>
      </c>
      <c r="E41">
        <f t="shared" si="0"/>
        <v>8554</v>
      </c>
    </row>
    <row r="42" spans="1:5" x14ac:dyDescent="0.15">
      <c r="A42" t="s">
        <v>202</v>
      </c>
      <c r="D42">
        <v>8000</v>
      </c>
      <c r="E42">
        <f>E41+C:C-D:D</f>
        <v>554</v>
      </c>
    </row>
    <row r="43" spans="1:5" x14ac:dyDescent="0.15">
      <c r="E43">
        <f>E42+C:C-D:D</f>
        <v>554</v>
      </c>
    </row>
    <row r="50" spans="2:2" x14ac:dyDescent="0.15">
      <c r="B50">
        <v>0.94099999999999995</v>
      </c>
    </row>
    <row r="51" spans="2:2" x14ac:dyDescent="0.15">
      <c r="B51">
        <f>1-B50</f>
        <v>5.9000000000000052E-2</v>
      </c>
    </row>
    <row r="52" spans="2:2" x14ac:dyDescent="0.15">
      <c r="B52" s="8">
        <f>B51^2</f>
        <v>3.4810000000000062E-3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メモ</vt:lpstr>
      <vt:lpstr>チャート</vt:lpstr>
      <vt:lpstr>収支</vt:lpstr>
      <vt:lpstr>概要</vt:lpstr>
      <vt:lpstr>残骸</vt:lpstr>
      <vt:lpstr>収支 (2)</vt:lpstr>
      <vt:lpstr>チャート (2)</vt:lpstr>
      <vt:lpstr>チャート (3)</vt:lpstr>
      <vt:lpstr>収支 (3)</vt:lpstr>
      <vt:lpstr>チャート (4)</vt:lpstr>
      <vt:lpstr>収支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dc:creator>
  <cp:lastModifiedBy>sh</cp:lastModifiedBy>
  <cp:lastPrinted>2012-01-28T05:41:54Z</cp:lastPrinted>
  <dcterms:created xsi:type="dcterms:W3CDTF">2012-01-28T05:11:41Z</dcterms:created>
  <dcterms:modified xsi:type="dcterms:W3CDTF">2012-12-24T12:04:21Z</dcterms:modified>
</cp:coreProperties>
</file>